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105" windowWidth="15480" windowHeight="11640" activeTab="0"/>
  </bookViews>
  <sheets>
    <sheet name="Basic genetics" sheetId="1" r:id="rId1"/>
    <sheet name="Sheet3" sheetId="2" r:id="rId2"/>
    <sheet name="Sex linked Full" sheetId="3" r:id="rId3"/>
  </sheets>
  <definedNames/>
  <calcPr fullCalcOnLoad="1"/>
</workbook>
</file>

<file path=xl/sharedStrings.xml><?xml version="1.0" encoding="utf-8"?>
<sst xmlns="http://schemas.openxmlformats.org/spreadsheetml/2006/main" count="89" uniqueCount="23">
  <si>
    <t>p</t>
  </si>
  <si>
    <t>q</t>
  </si>
  <si>
    <t>p+q=1</t>
  </si>
  <si>
    <t>AA</t>
  </si>
  <si>
    <t>Aa</t>
  </si>
  <si>
    <t>aa</t>
  </si>
  <si>
    <t>f(A)</t>
  </si>
  <si>
    <t>f(a)</t>
  </si>
  <si>
    <t>f(A)+f(a)=1</t>
  </si>
  <si>
    <t>sum</t>
  </si>
  <si>
    <t>generation</t>
  </si>
  <si>
    <t>male</t>
  </si>
  <si>
    <t>A</t>
  </si>
  <si>
    <t>a</t>
  </si>
  <si>
    <t>N individuals</t>
  </si>
  <si>
    <t>FEMALE</t>
  </si>
  <si>
    <t>MALE</t>
  </si>
  <si>
    <t>Female</t>
  </si>
  <si>
    <t>aA</t>
  </si>
  <si>
    <t>male does not contribute this sex linked allele</t>
  </si>
  <si>
    <t>We can keep track of numbers or frequencies - here we use numbers as an example</t>
  </si>
  <si>
    <t>AA or Aa</t>
  </si>
  <si>
    <t>Aa or aa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</si>
</sst>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.25"/>
      <name val="Geneva"/>
      <family val="0"/>
    </font>
    <font>
      <sz val="8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'Sex linked Full'!$A$9:$A$33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'Sex linked Full'!$B$9:$B$33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'Sex linked Full'!$A$9:$A$33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'Sex linked Full'!$C$9:$C$33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'Sex linked Full'!$A$9:$A$33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'Sex linked Full'!$D$9:$D$33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axId val="17455328"/>
        <c:axId val="22880225"/>
      </c:scatterChart>
      <c:valAx>
        <c:axId val="1745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80225"/>
        <c:crosses val="autoZero"/>
        <c:crossBetween val="midCat"/>
        <c:dispUnits/>
      </c:valAx>
      <c:valAx>
        <c:axId val="22880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553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35</xdr:row>
      <xdr:rowOff>47625</xdr:rowOff>
    </xdr:from>
    <xdr:to>
      <xdr:col>8</xdr:col>
      <xdr:colOff>304800</xdr:colOff>
      <xdr:row>58</xdr:row>
      <xdr:rowOff>133350</xdr:rowOff>
    </xdr:to>
    <xdr:graphicFrame>
      <xdr:nvGraphicFramePr>
        <xdr:cNvPr id="1" name="Chart 1"/>
        <xdr:cNvGraphicFramePr/>
      </xdr:nvGraphicFramePr>
      <xdr:xfrm>
        <a:off x="1171575" y="5381625"/>
        <a:ext cx="60674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D3" sqref="D3"/>
    </sheetView>
  </sheetViews>
  <sheetFormatPr defaultColWidth="9.00390625" defaultRowHeight="12"/>
  <cols>
    <col min="1" max="16384" width="11.375" style="0" customWidth="1"/>
  </cols>
  <sheetData>
    <row r="1" spans="1:9" ht="12">
      <c r="A1" s="10" t="s">
        <v>15</v>
      </c>
      <c r="C1" s="1" t="s">
        <v>17</v>
      </c>
      <c r="D1" s="1"/>
      <c r="G1" s="3" t="s">
        <v>16</v>
      </c>
      <c r="H1" s="1" t="s">
        <v>17</v>
      </c>
      <c r="I1" s="1"/>
    </row>
    <row r="2" spans="3:9" ht="12">
      <c r="C2" s="1" t="s">
        <v>12</v>
      </c>
      <c r="D2" s="1" t="s">
        <v>13</v>
      </c>
      <c r="E2" s="5" t="s">
        <v>4</v>
      </c>
      <c r="H2" s="1" t="s">
        <v>12</v>
      </c>
      <c r="I2" s="1" t="s">
        <v>13</v>
      </c>
    </row>
    <row r="3" spans="1:9" ht="12">
      <c r="A3" s="1" t="s">
        <v>11</v>
      </c>
      <c r="B3" s="1" t="s">
        <v>12</v>
      </c>
      <c r="C3" t="s">
        <v>3</v>
      </c>
      <c r="D3" t="s">
        <v>4</v>
      </c>
      <c r="E3" s="4" t="s">
        <v>21</v>
      </c>
      <c r="H3" t="s">
        <v>12</v>
      </c>
      <c r="I3" t="s">
        <v>13</v>
      </c>
    </row>
    <row r="4" spans="1:10" ht="12">
      <c r="A4" s="1"/>
      <c r="B4" s="1" t="s">
        <v>13</v>
      </c>
      <c r="C4" t="s">
        <v>18</v>
      </c>
      <c r="D4" t="s">
        <v>5</v>
      </c>
      <c r="E4" s="4" t="s">
        <v>22</v>
      </c>
      <c r="G4" s="2" t="s">
        <v>19</v>
      </c>
      <c r="H4" s="6"/>
      <c r="I4" s="6"/>
      <c r="J4" s="6"/>
    </row>
    <row r="6" ht="12">
      <c r="A6" s="1" t="s">
        <v>20</v>
      </c>
    </row>
    <row r="7" spans="2:10" ht="12">
      <c r="B7" s="10" t="s">
        <v>15</v>
      </c>
      <c r="C7" s="9"/>
      <c r="D7" s="9"/>
      <c r="E7" s="9"/>
      <c r="F7" s="9"/>
      <c r="G7" s="11" t="s">
        <v>16</v>
      </c>
      <c r="H7" s="8"/>
      <c r="I7" s="8"/>
      <c r="J7" s="8"/>
    </row>
    <row r="8" spans="1:10" ht="12">
      <c r="A8" s="7" t="s">
        <v>10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12" t="s">
        <v>12</v>
      </c>
      <c r="H8" s="7" t="s">
        <v>13</v>
      </c>
      <c r="I8" s="7" t="s">
        <v>6</v>
      </c>
      <c r="J8" s="7" t="s">
        <v>7</v>
      </c>
    </row>
    <row r="9" spans="1:10" ht="12">
      <c r="A9" s="1">
        <v>1</v>
      </c>
      <c r="B9" s="1">
        <v>250</v>
      </c>
      <c r="C9" s="1">
        <v>0</v>
      </c>
      <c r="D9" s="1">
        <v>0</v>
      </c>
      <c r="E9">
        <f>(B9+C9/2)/SUM(B9:D9)</f>
        <v>1</v>
      </c>
      <c r="F9">
        <f>1-E9</f>
        <v>0</v>
      </c>
      <c r="G9" s="13">
        <v>0</v>
      </c>
      <c r="H9" s="1">
        <v>250</v>
      </c>
      <c r="I9">
        <f>G9/SUM(G9:H9)</f>
        <v>0</v>
      </c>
      <c r="J9">
        <f>1-I9</f>
        <v>1</v>
      </c>
    </row>
    <row r="10" ht="12">
      <c r="G10" s="14"/>
    </row>
    <row r="11" ht="12">
      <c r="G11" s="1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F11" sqref="F11"/>
    </sheetView>
  </sheetViews>
  <sheetFormatPr defaultColWidth="9.00390625" defaultRowHeight="12"/>
  <cols>
    <col min="1" max="16384" width="11.375" style="0" customWidth="1"/>
  </cols>
  <sheetData>
    <row r="1" spans="1:9" ht="12">
      <c r="A1" s="10" t="s">
        <v>15</v>
      </c>
      <c r="C1" s="1" t="s">
        <v>17</v>
      </c>
      <c r="D1" s="1"/>
      <c r="G1" s="3" t="s">
        <v>16</v>
      </c>
      <c r="H1" s="1" t="s">
        <v>17</v>
      </c>
      <c r="I1" s="1"/>
    </row>
    <row r="2" spans="3:9" ht="12">
      <c r="C2" s="1" t="s">
        <v>12</v>
      </c>
      <c r="D2" s="1" t="s">
        <v>13</v>
      </c>
      <c r="H2" s="1" t="s">
        <v>12</v>
      </c>
      <c r="I2" s="1" t="s">
        <v>13</v>
      </c>
    </row>
    <row r="3" spans="1:9" ht="12">
      <c r="A3" s="1" t="s">
        <v>11</v>
      </c>
      <c r="B3" s="1" t="s">
        <v>12</v>
      </c>
      <c r="C3" t="s">
        <v>3</v>
      </c>
      <c r="D3" t="s">
        <v>4</v>
      </c>
      <c r="H3" t="s">
        <v>12</v>
      </c>
      <c r="I3" t="s">
        <v>13</v>
      </c>
    </row>
    <row r="4" spans="1:10" ht="12">
      <c r="A4" s="1"/>
      <c r="B4" s="1" t="s">
        <v>13</v>
      </c>
      <c r="C4" t="s">
        <v>18</v>
      </c>
      <c r="D4" t="s">
        <v>5</v>
      </c>
      <c r="G4" s="2" t="s">
        <v>19</v>
      </c>
      <c r="H4" s="6"/>
      <c r="I4" s="6"/>
      <c r="J4" s="6"/>
    </row>
    <row r="7" spans="2:10" ht="12">
      <c r="B7" s="10" t="s">
        <v>15</v>
      </c>
      <c r="C7" s="9"/>
      <c r="D7" s="9"/>
      <c r="E7" s="9"/>
      <c r="F7" s="9"/>
      <c r="G7" s="11" t="s">
        <v>16</v>
      </c>
      <c r="H7" s="8"/>
      <c r="I7" s="8"/>
      <c r="J7" s="8"/>
    </row>
    <row r="8" spans="1:10" ht="12">
      <c r="A8" s="7" t="s">
        <v>10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12" t="s">
        <v>12</v>
      </c>
      <c r="H8" s="7" t="s">
        <v>13</v>
      </c>
      <c r="I8" s="7" t="s">
        <v>6</v>
      </c>
      <c r="J8" s="7" t="s">
        <v>7</v>
      </c>
    </row>
    <row r="9" spans="1:10" ht="12">
      <c r="A9" s="1">
        <v>1</v>
      </c>
      <c r="B9" s="1">
        <v>250</v>
      </c>
      <c r="C9" s="1">
        <v>0</v>
      </c>
      <c r="D9" s="1">
        <v>0</v>
      </c>
      <c r="E9">
        <f>(B9+C9/2)/SUM(B9:D9)</f>
        <v>1</v>
      </c>
      <c r="F9">
        <f>1-E9</f>
        <v>0</v>
      </c>
      <c r="G9" s="13">
        <v>0</v>
      </c>
      <c r="H9" s="1">
        <v>250</v>
      </c>
      <c r="I9">
        <f>G9/SUM(G9:H9)</f>
        <v>0</v>
      </c>
      <c r="J9">
        <f>1-I9</f>
        <v>1</v>
      </c>
    </row>
    <row r="10" spans="1:10" ht="12">
      <c r="A10">
        <f>A9+1</f>
        <v>2</v>
      </c>
      <c r="B10">
        <f>E9*I9*SUM(B9:D9)</f>
        <v>0</v>
      </c>
      <c r="C10">
        <f>(E9*J9+F9*I9)*SUM(B9:D9)</f>
        <v>250</v>
      </c>
      <c r="D10">
        <f>F9*J9*SUM(B9:D9)</f>
        <v>0</v>
      </c>
      <c r="E10">
        <f>(B10+C10/2)/SUM(B10:D10)</f>
        <v>0.5</v>
      </c>
      <c r="F10">
        <f>1-E10</f>
        <v>0.5</v>
      </c>
      <c r="G10" s="14">
        <f>E9*SUM(G9:H9)</f>
        <v>250</v>
      </c>
      <c r="H10">
        <f>F9*SUM(G9:H9)</f>
        <v>0</v>
      </c>
      <c r="I10">
        <f>G10/SUM(G10:H10)</f>
        <v>1</v>
      </c>
      <c r="J10">
        <f>1-I10</f>
        <v>0</v>
      </c>
    </row>
    <row r="11" spans="1:10" ht="12">
      <c r="A11">
        <f>A10+1</f>
        <v>3</v>
      </c>
      <c r="B11">
        <f>E10*I10*SUM(B10:D10)</f>
        <v>125</v>
      </c>
      <c r="C11">
        <f>(E10*J10+F10*I10)*SUM(B10:D10)</f>
        <v>125</v>
      </c>
      <c r="D11">
        <f>F10*J10*SUM(B10:D10)</f>
        <v>0</v>
      </c>
      <c r="E11">
        <f>(B11+C11/2)/SUM(B11:D11)</f>
        <v>0.75</v>
      </c>
      <c r="F11">
        <f>1-E11</f>
        <v>0.25</v>
      </c>
      <c r="G11" s="14">
        <f>E10*SUM(G10:H10)</f>
        <v>125</v>
      </c>
      <c r="H11">
        <f>F10*SUM(G10:H10)</f>
        <v>125</v>
      </c>
      <c r="I11">
        <f>G11/SUM(G11:H11)</f>
        <v>0.5</v>
      </c>
      <c r="J11">
        <f>1-I11</f>
        <v>0.5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1"/>
    </sheetView>
  </sheetViews>
  <sheetFormatPr defaultColWidth="9.00390625" defaultRowHeight="12"/>
  <cols>
    <col min="1" max="16384" width="11.375" style="0" customWidth="1"/>
  </cols>
  <sheetData>
    <row r="1" spans="2:8" ht="12">
      <c r="B1" s="10" t="s">
        <v>15</v>
      </c>
      <c r="E1" s="2" t="s">
        <v>14</v>
      </c>
      <c r="H1" s="3" t="s">
        <v>16</v>
      </c>
    </row>
    <row r="2" spans="1:8" ht="12">
      <c r="A2" s="2" t="s">
        <v>0</v>
      </c>
      <c r="B2">
        <v>0.8</v>
      </c>
      <c r="D2" s="3" t="s">
        <v>3</v>
      </c>
      <c r="E2">
        <v>200</v>
      </c>
      <c r="G2" s="1" t="s">
        <v>6</v>
      </c>
      <c r="H2">
        <f>(E2+E3/2)/E5</f>
        <v>0.84</v>
      </c>
    </row>
    <row r="3" spans="1:8" ht="12">
      <c r="A3" s="2" t="s">
        <v>1</v>
      </c>
      <c r="B3">
        <f>1-B2</f>
        <v>0.19999999999999996</v>
      </c>
      <c r="D3" s="3" t="s">
        <v>4</v>
      </c>
      <c r="E3">
        <v>20</v>
      </c>
      <c r="G3" s="1" t="s">
        <v>7</v>
      </c>
      <c r="H3">
        <f>(E4+E3/2)/E5</f>
        <v>0.16</v>
      </c>
    </row>
    <row r="4" spans="1:8" ht="12">
      <c r="A4" s="1" t="s">
        <v>2</v>
      </c>
      <c r="B4">
        <f>SUM(B2:B3)</f>
        <v>1</v>
      </c>
      <c r="D4" s="3" t="s">
        <v>5</v>
      </c>
      <c r="E4">
        <v>30</v>
      </c>
      <c r="G4" s="1" t="s">
        <v>8</v>
      </c>
      <c r="H4">
        <f>SUM(H2:H3)</f>
        <v>1</v>
      </c>
    </row>
    <row r="5" spans="4:5" ht="12">
      <c r="D5" s="1" t="s">
        <v>9</v>
      </c>
      <c r="E5">
        <f>SUM(E2:E4)</f>
        <v>250</v>
      </c>
    </row>
    <row r="7" spans="2:10" ht="12">
      <c r="B7" s="10" t="s">
        <v>15</v>
      </c>
      <c r="C7" s="9"/>
      <c r="D7" s="9"/>
      <c r="E7" s="9"/>
      <c r="F7" s="9"/>
      <c r="G7" s="11" t="s">
        <v>16</v>
      </c>
      <c r="H7" s="8"/>
      <c r="I7" s="8"/>
      <c r="J7" s="8"/>
    </row>
    <row r="8" spans="1:10" ht="12">
      <c r="A8" s="7" t="s">
        <v>10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12" t="s">
        <v>12</v>
      </c>
      <c r="H8" s="7" t="s">
        <v>13</v>
      </c>
      <c r="I8" s="7" t="s">
        <v>6</v>
      </c>
      <c r="J8" s="7" t="s">
        <v>7</v>
      </c>
    </row>
    <row r="9" spans="1:10" ht="12">
      <c r="A9" s="1">
        <v>1</v>
      </c>
      <c r="B9" s="1">
        <v>250</v>
      </c>
      <c r="C9" s="1">
        <v>0</v>
      </c>
      <c r="D9" s="1">
        <v>0</v>
      </c>
      <c r="E9">
        <f>(B9+C9/2)/SUM(B9:D9)</f>
        <v>1</v>
      </c>
      <c r="F9">
        <f>1-E9</f>
        <v>0</v>
      </c>
      <c r="G9" s="13">
        <v>0</v>
      </c>
      <c r="H9" s="1">
        <v>250</v>
      </c>
      <c r="I9">
        <f>G9/SUM(G9:H9)</f>
        <v>0</v>
      </c>
      <c r="J9">
        <f>1-I9</f>
        <v>1</v>
      </c>
    </row>
    <row r="10" spans="1:10" ht="12">
      <c r="A10">
        <f>A9+1</f>
        <v>2</v>
      </c>
      <c r="B10">
        <f>E9*I9*SUM(B9:D9)</f>
        <v>0</v>
      </c>
      <c r="C10">
        <f>(E9*J9+F9*I9)*SUM(B9:D9)</f>
        <v>250</v>
      </c>
      <c r="D10">
        <f>F9*J9*SUM(B9:D9)</f>
        <v>0</v>
      </c>
      <c r="E10">
        <f>(B10+C10/2)/SUM(B10:D10)</f>
        <v>0.5</v>
      </c>
      <c r="F10">
        <f>1-E10</f>
        <v>0.5</v>
      </c>
      <c r="G10" s="14">
        <f>E9*SUM(G9:H9)</f>
        <v>250</v>
      </c>
      <c r="H10">
        <f>F9*SUM(G9:H9)</f>
        <v>0</v>
      </c>
      <c r="I10">
        <f>G10/SUM(G10:H10)</f>
        <v>1</v>
      </c>
      <c r="J10">
        <f>1-I10</f>
        <v>0</v>
      </c>
    </row>
    <row r="11" spans="1:10" ht="12">
      <c r="A11">
        <f aca="true" t="shared" si="0" ref="A11:A33">A10+1</f>
        <v>3</v>
      </c>
      <c r="B11">
        <f aca="true" t="shared" si="1" ref="B11:B33">E10*I10*SUM(B10:D10)</f>
        <v>125</v>
      </c>
      <c r="C11">
        <f aca="true" t="shared" si="2" ref="C11:C33">(E10*J10+F10*I10)*SUM(B10:D10)</f>
        <v>125</v>
      </c>
      <c r="D11">
        <f aca="true" t="shared" si="3" ref="D11:D33">F10*J10*SUM(B10:D10)</f>
        <v>0</v>
      </c>
      <c r="E11">
        <f aca="true" t="shared" si="4" ref="E11:E32">(B11+C11/2)/SUM(B11:D11)</f>
        <v>0.75</v>
      </c>
      <c r="F11">
        <f aca="true" t="shared" si="5" ref="F11:F32">1-E11</f>
        <v>0.25</v>
      </c>
      <c r="G11" s="14">
        <f aca="true" t="shared" si="6" ref="G11:G33">E10*SUM(G10:H10)</f>
        <v>125</v>
      </c>
      <c r="H11">
        <f aca="true" t="shared" si="7" ref="H11:H33">F10*SUM(G10:H10)</f>
        <v>125</v>
      </c>
      <c r="I11">
        <f aca="true" t="shared" si="8" ref="I11:I32">G11/SUM(G11:H11)</f>
        <v>0.5</v>
      </c>
      <c r="J11">
        <f aca="true" t="shared" si="9" ref="J11:J32">1-I11</f>
        <v>0.5</v>
      </c>
    </row>
    <row r="12" spans="1:10" ht="12">
      <c r="A12">
        <f t="shared" si="0"/>
        <v>4</v>
      </c>
      <c r="B12">
        <f t="shared" si="1"/>
        <v>93.75</v>
      </c>
      <c r="C12">
        <f t="shared" si="2"/>
        <v>125</v>
      </c>
      <c r="D12">
        <f t="shared" si="3"/>
        <v>31.25</v>
      </c>
      <c r="E12">
        <f t="shared" si="4"/>
        <v>0.625</v>
      </c>
      <c r="F12">
        <f t="shared" si="5"/>
        <v>0.375</v>
      </c>
      <c r="G12" s="14">
        <f t="shared" si="6"/>
        <v>187.5</v>
      </c>
      <c r="H12">
        <f t="shared" si="7"/>
        <v>62.5</v>
      </c>
      <c r="I12">
        <f t="shared" si="8"/>
        <v>0.75</v>
      </c>
      <c r="J12">
        <f t="shared" si="9"/>
        <v>0.25</v>
      </c>
    </row>
    <row r="13" spans="1:10" ht="12">
      <c r="A13">
        <f t="shared" si="0"/>
        <v>5</v>
      </c>
      <c r="B13">
        <f t="shared" si="1"/>
        <v>117.1875</v>
      </c>
      <c r="C13">
        <f t="shared" si="2"/>
        <v>109.375</v>
      </c>
      <c r="D13">
        <f t="shared" si="3"/>
        <v>23.4375</v>
      </c>
      <c r="E13">
        <f t="shared" si="4"/>
        <v>0.6875</v>
      </c>
      <c r="F13">
        <f t="shared" si="5"/>
        <v>0.3125</v>
      </c>
      <c r="G13" s="14">
        <f t="shared" si="6"/>
        <v>156.25</v>
      </c>
      <c r="H13">
        <f t="shared" si="7"/>
        <v>93.75</v>
      </c>
      <c r="I13">
        <f t="shared" si="8"/>
        <v>0.625</v>
      </c>
      <c r="J13">
        <f t="shared" si="9"/>
        <v>0.375</v>
      </c>
    </row>
    <row r="14" spans="1:10" ht="12">
      <c r="A14">
        <f t="shared" si="0"/>
        <v>6</v>
      </c>
      <c r="B14">
        <f t="shared" si="1"/>
        <v>107.421875</v>
      </c>
      <c r="C14">
        <f t="shared" si="2"/>
        <v>113.28125</v>
      </c>
      <c r="D14">
        <f t="shared" si="3"/>
        <v>29.296875</v>
      </c>
      <c r="E14">
        <f t="shared" si="4"/>
        <v>0.65625</v>
      </c>
      <c r="F14">
        <f t="shared" si="5"/>
        <v>0.34375</v>
      </c>
      <c r="G14" s="14">
        <f t="shared" si="6"/>
        <v>171.875</v>
      </c>
      <c r="H14">
        <f t="shared" si="7"/>
        <v>78.125</v>
      </c>
      <c r="I14">
        <f t="shared" si="8"/>
        <v>0.6875</v>
      </c>
      <c r="J14">
        <f t="shared" si="9"/>
        <v>0.3125</v>
      </c>
    </row>
    <row r="15" spans="1:10" ht="12">
      <c r="A15">
        <f t="shared" si="0"/>
        <v>7</v>
      </c>
      <c r="B15">
        <f t="shared" si="1"/>
        <v>112.79296875</v>
      </c>
      <c r="C15">
        <f t="shared" si="2"/>
        <v>110.3515625</v>
      </c>
      <c r="D15">
        <f t="shared" si="3"/>
        <v>26.85546875</v>
      </c>
      <c r="E15">
        <f t="shared" si="4"/>
        <v>0.671875</v>
      </c>
      <c r="F15">
        <f t="shared" si="5"/>
        <v>0.328125</v>
      </c>
      <c r="G15" s="14">
        <f t="shared" si="6"/>
        <v>164.0625</v>
      </c>
      <c r="H15">
        <f t="shared" si="7"/>
        <v>85.9375</v>
      </c>
      <c r="I15">
        <f t="shared" si="8"/>
        <v>0.65625</v>
      </c>
      <c r="J15">
        <f t="shared" si="9"/>
        <v>0.34375</v>
      </c>
    </row>
    <row r="16" spans="1:10" ht="12">
      <c r="A16">
        <f t="shared" si="0"/>
        <v>8</v>
      </c>
      <c r="B16">
        <f t="shared" si="1"/>
        <v>110.2294921875</v>
      </c>
      <c r="C16">
        <f t="shared" si="2"/>
        <v>111.572265625</v>
      </c>
      <c r="D16">
        <f t="shared" si="3"/>
        <v>28.1982421875</v>
      </c>
      <c r="E16">
        <f t="shared" si="4"/>
        <v>0.6640625</v>
      </c>
      <c r="F16">
        <f t="shared" si="5"/>
        <v>0.3359375</v>
      </c>
      <c r="G16" s="14">
        <f t="shared" si="6"/>
        <v>167.96875</v>
      </c>
      <c r="H16">
        <f t="shared" si="7"/>
        <v>82.03125</v>
      </c>
      <c r="I16">
        <f t="shared" si="8"/>
        <v>0.671875</v>
      </c>
      <c r="J16">
        <f t="shared" si="9"/>
        <v>0.328125</v>
      </c>
    </row>
    <row r="17" spans="1:10" ht="12">
      <c r="A17">
        <f t="shared" si="0"/>
        <v>9</v>
      </c>
      <c r="B17">
        <f t="shared" si="1"/>
        <v>111.541748046875</v>
      </c>
      <c r="C17">
        <f t="shared" si="2"/>
        <v>110.90087890625</v>
      </c>
      <c r="D17">
        <f t="shared" si="3"/>
        <v>27.557373046875</v>
      </c>
      <c r="E17">
        <f t="shared" si="4"/>
        <v>0.66796875</v>
      </c>
      <c r="F17">
        <f t="shared" si="5"/>
        <v>0.33203125</v>
      </c>
      <c r="G17" s="14">
        <f t="shared" si="6"/>
        <v>166.015625</v>
      </c>
      <c r="H17">
        <f t="shared" si="7"/>
        <v>83.984375</v>
      </c>
      <c r="I17">
        <f t="shared" si="8"/>
        <v>0.6640625</v>
      </c>
      <c r="J17">
        <f t="shared" si="9"/>
        <v>0.3359375</v>
      </c>
    </row>
    <row r="18" spans="1:10" ht="12">
      <c r="A18">
        <f t="shared" si="0"/>
        <v>10</v>
      </c>
      <c r="B18">
        <f t="shared" si="1"/>
        <v>110.89324951171875</v>
      </c>
      <c r="C18">
        <f t="shared" si="2"/>
        <v>111.2213134765625</v>
      </c>
      <c r="D18">
        <f t="shared" si="3"/>
        <v>27.88543701171875</v>
      </c>
      <c r="E18">
        <f t="shared" si="4"/>
        <v>0.666015625</v>
      </c>
      <c r="F18">
        <f t="shared" si="5"/>
        <v>0.333984375</v>
      </c>
      <c r="G18" s="14">
        <f t="shared" si="6"/>
        <v>166.9921875</v>
      </c>
      <c r="H18">
        <f t="shared" si="7"/>
        <v>83.0078125</v>
      </c>
      <c r="I18">
        <f t="shared" si="8"/>
        <v>0.66796875</v>
      </c>
      <c r="J18">
        <f t="shared" si="9"/>
        <v>0.33203125</v>
      </c>
    </row>
    <row r="19" spans="1:10" ht="12">
      <c r="A19">
        <f t="shared" si="0"/>
        <v>11</v>
      </c>
      <c r="B19">
        <f t="shared" si="1"/>
        <v>111.21940612792969</v>
      </c>
      <c r="C19">
        <f t="shared" si="2"/>
        <v>111.05728149414062</v>
      </c>
      <c r="D19">
        <f t="shared" si="3"/>
        <v>27.723312377929688</v>
      </c>
      <c r="E19">
        <f t="shared" si="4"/>
        <v>0.6669921875</v>
      </c>
      <c r="F19">
        <f t="shared" si="5"/>
        <v>0.3330078125</v>
      </c>
      <c r="G19" s="14">
        <f t="shared" si="6"/>
        <v>166.50390625</v>
      </c>
      <c r="H19">
        <f t="shared" si="7"/>
        <v>83.49609375</v>
      </c>
      <c r="I19">
        <f t="shared" si="8"/>
        <v>0.666015625</v>
      </c>
      <c r="J19">
        <f t="shared" si="9"/>
        <v>0.333984375</v>
      </c>
    </row>
    <row r="20" spans="1:10" ht="12">
      <c r="A20">
        <f t="shared" si="0"/>
        <v>12</v>
      </c>
      <c r="B20">
        <f t="shared" si="1"/>
        <v>111.05680465698242</v>
      </c>
      <c r="C20">
        <f t="shared" si="2"/>
        <v>111.13834381103516</v>
      </c>
      <c r="D20">
        <f t="shared" si="3"/>
        <v>27.804851531982422</v>
      </c>
      <c r="E20">
        <f t="shared" si="4"/>
        <v>0.66650390625</v>
      </c>
      <c r="F20">
        <f t="shared" si="5"/>
        <v>0.33349609375</v>
      </c>
      <c r="G20" s="14">
        <f t="shared" si="6"/>
        <v>166.748046875</v>
      </c>
      <c r="H20">
        <f t="shared" si="7"/>
        <v>83.251953125</v>
      </c>
      <c r="I20">
        <f t="shared" si="8"/>
        <v>0.6669921875</v>
      </c>
      <c r="J20">
        <f t="shared" si="9"/>
        <v>0.3330078125</v>
      </c>
    </row>
    <row r="21" spans="1:10" ht="12">
      <c r="A21">
        <f t="shared" si="0"/>
        <v>13</v>
      </c>
      <c r="B21">
        <f t="shared" si="1"/>
        <v>111.1382246017456</v>
      </c>
      <c r="C21">
        <f t="shared" si="2"/>
        <v>111.09757423400879</v>
      </c>
      <c r="D21">
        <f t="shared" si="3"/>
        <v>27.764201164245605</v>
      </c>
      <c r="E21">
        <f t="shared" si="4"/>
        <v>0.666748046875</v>
      </c>
      <c r="F21">
        <f t="shared" si="5"/>
        <v>0.333251953125</v>
      </c>
      <c r="G21" s="14">
        <f t="shared" si="6"/>
        <v>166.6259765625</v>
      </c>
      <c r="H21">
        <f t="shared" si="7"/>
        <v>83.3740234375</v>
      </c>
      <c r="I21">
        <f t="shared" si="8"/>
        <v>0.66650390625</v>
      </c>
      <c r="J21">
        <f t="shared" si="9"/>
        <v>0.33349609375</v>
      </c>
    </row>
    <row r="22" spans="1:10" ht="12">
      <c r="A22">
        <f t="shared" si="0"/>
        <v>14</v>
      </c>
      <c r="B22">
        <f t="shared" si="1"/>
        <v>111.0975444316864</v>
      </c>
      <c r="C22">
        <f t="shared" si="2"/>
        <v>111.1178994178772</v>
      </c>
      <c r="D22">
        <f t="shared" si="3"/>
        <v>27.7845561504364</v>
      </c>
      <c r="E22">
        <f t="shared" si="4"/>
        <v>0.6666259765625</v>
      </c>
      <c r="F22">
        <f t="shared" si="5"/>
        <v>0.3333740234375</v>
      </c>
      <c r="G22" s="14">
        <f t="shared" si="6"/>
        <v>166.68701171875</v>
      </c>
      <c r="H22">
        <f t="shared" si="7"/>
        <v>83.31298828125</v>
      </c>
      <c r="I22">
        <f t="shared" si="8"/>
        <v>0.666748046875</v>
      </c>
      <c r="J22">
        <f t="shared" si="9"/>
        <v>0.333251953125</v>
      </c>
    </row>
    <row r="23" spans="1:10" ht="12">
      <c r="A23">
        <f t="shared" si="0"/>
        <v>15</v>
      </c>
      <c r="B23">
        <f t="shared" si="1"/>
        <v>111.1178919672966</v>
      </c>
      <c r="C23">
        <f t="shared" si="2"/>
        <v>111.1077219247818</v>
      </c>
      <c r="D23">
        <f t="shared" si="3"/>
        <v>27.7743861079216</v>
      </c>
      <c r="E23">
        <f t="shared" si="4"/>
        <v>0.66668701171875</v>
      </c>
      <c r="F23">
        <f t="shared" si="5"/>
        <v>0.33331298828125</v>
      </c>
      <c r="G23" s="14">
        <f t="shared" si="6"/>
        <v>166.656494140625</v>
      </c>
      <c r="H23">
        <f t="shared" si="7"/>
        <v>83.343505859375</v>
      </c>
      <c r="I23">
        <f t="shared" si="8"/>
        <v>0.6666259765625</v>
      </c>
      <c r="J23">
        <f t="shared" si="9"/>
        <v>0.3333740234375</v>
      </c>
    </row>
    <row r="24" spans="1:10" ht="12">
      <c r="A24">
        <f t="shared" si="0"/>
        <v>16</v>
      </c>
      <c r="B24">
        <f t="shared" si="1"/>
        <v>111.10772006213665</v>
      </c>
      <c r="C24">
        <f t="shared" si="2"/>
        <v>111.1128069460392</v>
      </c>
      <c r="D24">
        <f t="shared" si="3"/>
        <v>27.77947299182415</v>
      </c>
      <c r="E24">
        <f t="shared" si="4"/>
        <v>0.666656494140625</v>
      </c>
      <c r="F24">
        <f t="shared" si="5"/>
        <v>0.333343505859375</v>
      </c>
      <c r="G24" s="14">
        <f t="shared" si="6"/>
        <v>166.6717529296875</v>
      </c>
      <c r="H24">
        <f t="shared" si="7"/>
        <v>83.3282470703125</v>
      </c>
      <c r="I24">
        <f t="shared" si="8"/>
        <v>0.66668701171875</v>
      </c>
      <c r="J24">
        <f t="shared" si="9"/>
        <v>0.33331298828125</v>
      </c>
    </row>
    <row r="25" spans="1:10" ht="12">
      <c r="A25">
        <f t="shared" si="0"/>
        <v>17</v>
      </c>
      <c r="B25">
        <f t="shared" si="1"/>
        <v>111.11280648037791</v>
      </c>
      <c r="C25">
        <f t="shared" si="2"/>
        <v>111.11026350408792</v>
      </c>
      <c r="D25">
        <f t="shared" si="3"/>
        <v>27.776930015534163</v>
      </c>
      <c r="E25">
        <f t="shared" si="4"/>
        <v>0.6666717529296875</v>
      </c>
      <c r="F25">
        <f t="shared" si="5"/>
        <v>0.3333282470703125</v>
      </c>
      <c r="G25" s="14">
        <f t="shared" si="6"/>
        <v>166.66412353515625</v>
      </c>
      <c r="H25">
        <f t="shared" si="7"/>
        <v>83.33587646484375</v>
      </c>
      <c r="I25">
        <f t="shared" si="8"/>
        <v>0.666656494140625</v>
      </c>
      <c r="J25">
        <f t="shared" si="9"/>
        <v>0.333343505859375</v>
      </c>
    </row>
    <row r="26" spans="1:10" ht="12">
      <c r="A26">
        <f t="shared" si="0"/>
        <v>18</v>
      </c>
      <c r="B26">
        <f t="shared" si="1"/>
        <v>111.1102633876726</v>
      </c>
      <c r="C26">
        <f t="shared" si="2"/>
        <v>111.11153499223292</v>
      </c>
      <c r="D26">
        <f t="shared" si="3"/>
        <v>27.778201620094478</v>
      </c>
      <c r="E26">
        <f t="shared" si="4"/>
        <v>0.6666641235351562</v>
      </c>
      <c r="F26">
        <f t="shared" si="5"/>
        <v>0.33333587646484375</v>
      </c>
      <c r="G26" s="14">
        <f t="shared" si="6"/>
        <v>166.66793823242188</v>
      </c>
      <c r="H26">
        <f t="shared" si="7"/>
        <v>83.33206176757812</v>
      </c>
      <c r="I26">
        <f t="shared" si="8"/>
        <v>0.6666717529296875</v>
      </c>
      <c r="J26">
        <f t="shared" si="9"/>
        <v>0.3333282470703125</v>
      </c>
    </row>
    <row r="27" spans="1:10" ht="12">
      <c r="A27">
        <f t="shared" si="0"/>
        <v>19</v>
      </c>
      <c r="B27">
        <f t="shared" si="1"/>
        <v>111.11153496312909</v>
      </c>
      <c r="C27">
        <f t="shared" si="2"/>
        <v>111.11089918995276</v>
      </c>
      <c r="D27">
        <f t="shared" si="3"/>
        <v>27.77756584691815</v>
      </c>
      <c r="E27">
        <f t="shared" si="4"/>
        <v>0.6666679382324219</v>
      </c>
      <c r="F27">
        <f t="shared" si="5"/>
        <v>0.3333320617675781</v>
      </c>
      <c r="G27" s="14">
        <f t="shared" si="6"/>
        <v>166.66603088378906</v>
      </c>
      <c r="H27">
        <f t="shared" si="7"/>
        <v>83.33396911621094</v>
      </c>
      <c r="I27">
        <f t="shared" si="8"/>
        <v>0.6666641235351562</v>
      </c>
      <c r="J27">
        <f t="shared" si="9"/>
        <v>0.33333587646484375</v>
      </c>
    </row>
    <row r="28" spans="1:10" ht="12">
      <c r="A28">
        <f t="shared" si="0"/>
        <v>20</v>
      </c>
      <c r="B28">
        <f t="shared" si="1"/>
        <v>111.1108991826768</v>
      </c>
      <c r="C28">
        <f t="shared" si="2"/>
        <v>111.11121707654092</v>
      </c>
      <c r="D28">
        <f t="shared" si="3"/>
        <v>27.777883740782272</v>
      </c>
      <c r="E28">
        <f t="shared" si="4"/>
        <v>0.6666660308837891</v>
      </c>
      <c r="F28">
        <f t="shared" si="5"/>
        <v>0.33333396911621094</v>
      </c>
      <c r="G28" s="14">
        <f t="shared" si="6"/>
        <v>166.66698455810547</v>
      </c>
      <c r="H28">
        <f t="shared" si="7"/>
        <v>83.33301544189453</v>
      </c>
      <c r="I28">
        <f t="shared" si="8"/>
        <v>0.6666679382324219</v>
      </c>
      <c r="J28">
        <f t="shared" si="9"/>
        <v>0.3333320617675781</v>
      </c>
    </row>
    <row r="29" spans="1:10" ht="12">
      <c r="A29">
        <f t="shared" si="0"/>
        <v>21</v>
      </c>
      <c r="B29">
        <f t="shared" si="1"/>
        <v>111.11121707472194</v>
      </c>
      <c r="C29">
        <f t="shared" si="2"/>
        <v>111.11105812960886</v>
      </c>
      <c r="D29">
        <f t="shared" si="3"/>
        <v>27.7777247956692</v>
      </c>
      <c r="E29">
        <f t="shared" si="4"/>
        <v>0.6666669845581055</v>
      </c>
      <c r="F29">
        <f t="shared" si="5"/>
        <v>0.33333301544189453</v>
      </c>
      <c r="G29" s="14">
        <f t="shared" si="6"/>
        <v>166.66650772094727</v>
      </c>
      <c r="H29">
        <f t="shared" si="7"/>
        <v>83.33349227905273</v>
      </c>
      <c r="I29">
        <f t="shared" si="8"/>
        <v>0.6666660308837891</v>
      </c>
      <c r="J29">
        <f t="shared" si="9"/>
        <v>0.33333396911621094</v>
      </c>
    </row>
    <row r="30" spans="1:10" ht="12">
      <c r="A30">
        <f t="shared" si="0"/>
        <v>22</v>
      </c>
      <c r="B30">
        <f t="shared" si="1"/>
        <v>111.11105812915412</v>
      </c>
      <c r="C30">
        <f t="shared" si="2"/>
        <v>111.1111376021654</v>
      </c>
      <c r="D30">
        <f t="shared" si="3"/>
        <v>27.777804268680484</v>
      </c>
      <c r="E30">
        <f t="shared" si="4"/>
        <v>0.6666665077209473</v>
      </c>
      <c r="F30">
        <f t="shared" si="5"/>
        <v>0.33333349227905273</v>
      </c>
      <c r="G30" s="14">
        <f t="shared" si="6"/>
        <v>166.66674613952637</v>
      </c>
      <c r="H30">
        <f t="shared" si="7"/>
        <v>83.33325386047363</v>
      </c>
      <c r="I30">
        <f t="shared" si="8"/>
        <v>0.6666669845581055</v>
      </c>
      <c r="J30">
        <f t="shared" si="9"/>
        <v>0.33333301544189453</v>
      </c>
    </row>
    <row r="31" spans="1:10" ht="12">
      <c r="A31">
        <f t="shared" si="0"/>
        <v>23</v>
      </c>
      <c r="B31">
        <f t="shared" si="1"/>
        <v>111.11113760205171</v>
      </c>
      <c r="C31">
        <f t="shared" si="2"/>
        <v>111.11109786565976</v>
      </c>
      <c r="D31">
        <f t="shared" si="3"/>
        <v>27.77776453228853</v>
      </c>
      <c r="E31">
        <f t="shared" si="4"/>
        <v>0.6666667461395264</v>
      </c>
      <c r="F31">
        <f t="shared" si="5"/>
        <v>0.33333325386047363</v>
      </c>
      <c r="G31" s="14">
        <f t="shared" si="6"/>
        <v>166.66662693023682</v>
      </c>
      <c r="H31">
        <f t="shared" si="7"/>
        <v>83.33337306976318</v>
      </c>
      <c r="I31">
        <f t="shared" si="8"/>
        <v>0.6666665077209473</v>
      </c>
      <c r="J31">
        <f t="shared" si="9"/>
        <v>0.33333349227905273</v>
      </c>
    </row>
    <row r="32" spans="1:10" ht="12">
      <c r="A32">
        <f t="shared" si="0"/>
        <v>24</v>
      </c>
      <c r="B32">
        <f t="shared" si="1"/>
        <v>111.11109786563134</v>
      </c>
      <c r="C32">
        <f t="shared" si="2"/>
        <v>111.11111773385574</v>
      </c>
      <c r="D32">
        <f t="shared" si="3"/>
        <v>27.777784400512928</v>
      </c>
      <c r="E32">
        <f t="shared" si="4"/>
        <v>0.6666666269302368</v>
      </c>
      <c r="F32">
        <f t="shared" si="5"/>
        <v>0.3333333730697632</v>
      </c>
      <c r="G32" s="14">
        <f t="shared" si="6"/>
        <v>166.6666865348816</v>
      </c>
      <c r="H32">
        <f t="shared" si="7"/>
        <v>83.33331346511841</v>
      </c>
      <c r="I32">
        <f t="shared" si="8"/>
        <v>0.6666667461395264</v>
      </c>
      <c r="J32">
        <f t="shared" si="9"/>
        <v>0.33333325386047363</v>
      </c>
    </row>
    <row r="33" spans="1:10" ht="12">
      <c r="A33">
        <f t="shared" si="0"/>
        <v>25</v>
      </c>
      <c r="B33">
        <f t="shared" si="1"/>
        <v>111.11111773384863</v>
      </c>
      <c r="C33">
        <f t="shared" si="2"/>
        <v>111.11110779974354</v>
      </c>
      <c r="D33">
        <f t="shared" si="3"/>
        <v>27.777774466407834</v>
      </c>
      <c r="E33">
        <f>(B33+C33/2)/SUM(B33:D33)</f>
        <v>0.6666666865348816</v>
      </c>
      <c r="F33">
        <f>1-E33</f>
        <v>0.3333333134651184</v>
      </c>
      <c r="G33" s="14">
        <f t="shared" si="6"/>
        <v>166.6666567325592</v>
      </c>
      <c r="H33">
        <f t="shared" si="7"/>
        <v>83.3333432674408</v>
      </c>
      <c r="I33">
        <f>G33/SUM(G33:H33)</f>
        <v>0.6666666269302368</v>
      </c>
      <c r="J33">
        <f>1-I33</f>
        <v>0.3333333730697632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sinervo</dc:creator>
  <cp:keywords/>
  <dc:description/>
  <cp:lastModifiedBy>Alexis Chaine</cp:lastModifiedBy>
  <dcterms:created xsi:type="dcterms:W3CDTF">2000-09-22T07:32:22Z</dcterms:created>
  <dcterms:modified xsi:type="dcterms:W3CDTF">2007-11-06T22:02:39Z</dcterms:modified>
  <cp:category/>
  <cp:version/>
  <cp:contentType/>
  <cp:contentStatus/>
</cp:coreProperties>
</file>