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5491" windowWidth="15480" windowHeight="11640" activeTab="0"/>
  </bookViews>
  <sheets>
    <sheet name="setup" sheetId="1" r:id="rId1"/>
    <sheet name="RPS setup" sheetId="2" r:id="rId2"/>
    <sheet name="RPS game" sheetId="3" r:id="rId3"/>
    <sheet name="RPS survivors" sheetId="4" r:id="rId4"/>
    <sheet name="PO other games" sheetId="5" r:id="rId5"/>
  </sheets>
  <definedNames/>
  <calcPr fullCalcOnLoad="1"/>
</workbook>
</file>

<file path=xl/sharedStrings.xml><?xml version="1.0" encoding="utf-8"?>
<sst xmlns="http://schemas.openxmlformats.org/spreadsheetml/2006/main" count="166" uniqueCount="68">
  <si>
    <t xml:space="preserve"> </t>
  </si>
  <si>
    <t>payoff matrix</t>
  </si>
  <si>
    <t>Y</t>
  </si>
  <si>
    <t>B</t>
  </si>
  <si>
    <t>O</t>
  </si>
  <si>
    <t>INITIAL</t>
  </si>
  <si>
    <t>CONDITIONS</t>
  </si>
  <si>
    <t>AFTER 100</t>
  </si>
  <si>
    <t>GENERATIONS</t>
  </si>
  <si>
    <t>GEN.</t>
  </si>
  <si>
    <t>Wy</t>
  </si>
  <si>
    <t>Wb</t>
  </si>
  <si>
    <t>Wo</t>
  </si>
  <si>
    <t>Wbar</t>
  </si>
  <si>
    <t>3-PLAYER GAME</t>
  </si>
  <si>
    <t>standard format, but we will use data from a Rock-Paper-Scissors game</t>
  </si>
  <si>
    <t>A</t>
  </si>
  <si>
    <t>C</t>
  </si>
  <si>
    <t>player 1</t>
  </si>
  <si>
    <t>again, you will need to keep track of fitness across generations for each strategy</t>
  </si>
  <si>
    <t>FREQUENCIES</t>
  </si>
  <si>
    <t>FITNESS</t>
  </si>
  <si>
    <t>Freq. T+1</t>
  </si>
  <si>
    <t>Change in Freq.</t>
  </si>
  <si>
    <t>Y=</t>
  </si>
  <si>
    <t>B=</t>
  </si>
  <si>
    <t>O=</t>
  </si>
  <si>
    <t>dY</t>
  </si>
  <si>
    <t>dB</t>
  </si>
  <si>
    <t>dO</t>
  </si>
  <si>
    <t>Y'</t>
  </si>
  <si>
    <t>B'</t>
  </si>
  <si>
    <t>O'</t>
  </si>
  <si>
    <t>&gt;1</t>
  </si>
  <si>
    <t>&lt;0</t>
  </si>
  <si>
    <t>Check for below zero values</t>
  </si>
  <si>
    <t>these entries are from b's population estimates</t>
  </si>
  <si>
    <t>sum</t>
  </si>
  <si>
    <t>b+y</t>
  </si>
  <si>
    <t>l(Y) =</t>
  </si>
  <si>
    <t>l(B) =</t>
  </si>
  <si>
    <t xml:space="preserve">l(O) = </t>
  </si>
  <si>
    <t>Survivorship</t>
  </si>
  <si>
    <t>Damselflies:</t>
  </si>
  <si>
    <t>I</t>
  </si>
  <si>
    <t>IO</t>
  </si>
  <si>
    <t>Isopods:</t>
  </si>
  <si>
    <t>a</t>
  </si>
  <si>
    <t>b</t>
  </si>
  <si>
    <t>g</t>
  </si>
  <si>
    <t>Tristyly:</t>
  </si>
  <si>
    <t>L</t>
  </si>
  <si>
    <t>M</t>
  </si>
  <si>
    <t>S</t>
  </si>
  <si>
    <t>Lizards:</t>
  </si>
  <si>
    <t>yy</t>
  </si>
  <si>
    <t>yb</t>
  </si>
  <si>
    <t>bb</t>
  </si>
  <si>
    <t>ob</t>
  </si>
  <si>
    <t>oy</t>
  </si>
  <si>
    <t>oo</t>
  </si>
  <si>
    <t>alleles are semi-dominant</t>
  </si>
  <si>
    <t>alleles are dominant</t>
  </si>
  <si>
    <t>aa</t>
  </si>
  <si>
    <t>ab</t>
  </si>
  <si>
    <t>ac</t>
  </si>
  <si>
    <t>bc</t>
  </si>
  <si>
    <t>cc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</si>
</sst>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0000000"/>
    <numFmt numFmtId="166" formatCode="0.0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b/>
      <sz val="14"/>
      <name val="Geneva"/>
      <family val="0"/>
    </font>
    <font>
      <b/>
      <sz val="10"/>
      <name val="Arial"/>
      <family val="2"/>
    </font>
    <font>
      <b/>
      <sz val="10"/>
      <name val="Symbol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/>
    </xf>
    <xf numFmtId="2" fontId="0" fillId="4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3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0" fillId="4" borderId="0" xfId="0" applyFill="1" applyAlignment="1">
      <alignment/>
    </xf>
    <xf numFmtId="0" fontId="0" fillId="3" borderId="0" xfId="0" applyFill="1" applyAlignment="1">
      <alignment horizontal="right"/>
    </xf>
    <xf numFmtId="2" fontId="0" fillId="3" borderId="0" xfId="0" applyNumberFormat="1" applyFill="1" applyAlignment="1">
      <alignment horizontal="center"/>
    </xf>
    <xf numFmtId="166" fontId="0" fillId="0" borderId="0" xfId="0" applyNumberForma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"/>
          <c:y val="0.069"/>
          <c:w val="0.69525"/>
          <c:h val="0.6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'RPS setup'!$A$4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'RPS setup'!$B$3:$D$3</c:f>
              <c:strCache/>
            </c:strRef>
          </c:cat>
          <c:val>
            <c:numRef>
              <c:f>'RPS setup'!$B$4:$D$4</c:f>
              <c:numCache/>
            </c:numRef>
          </c:val>
        </c:ser>
        <c:ser>
          <c:idx val="1"/>
          <c:order val="1"/>
          <c:tx>
            <c:strRef>
              <c:f>'RPS setup'!$A$5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'RPS setup'!$B$3:$D$3</c:f>
              <c:strCache/>
            </c:strRef>
          </c:cat>
          <c:val>
            <c:numRef>
              <c:f>'RPS setup'!$B$5:$D$5</c:f>
              <c:numCache/>
            </c:numRef>
          </c:val>
        </c:ser>
        <c:ser>
          <c:idx val="2"/>
          <c:order val="2"/>
          <c:tx>
            <c:strRef>
              <c:f>'RPS setup'!$A$6</c:f>
              <c:strCache>
                <c:ptCount val="1"/>
                <c:pt idx="0">
                  <c:v>O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'RPS setup'!$B$3:$D$3</c:f>
              <c:strCache/>
            </c:strRef>
          </c:cat>
          <c:val>
            <c:numRef>
              <c:f>'RPS setup'!$B$6:$D$6</c:f>
              <c:numCache/>
            </c:numRef>
          </c:val>
        </c:ser>
        <c:gapWidth val="50"/>
        <c:axId val="59531289"/>
        <c:axId val="66019554"/>
      </c:barChart>
      <c:catAx>
        <c:axId val="59531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Common Morph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019554"/>
        <c:crosses val="autoZero"/>
        <c:auto val="0"/>
        <c:lblOffset val="100"/>
        <c:noMultiLvlLbl val="0"/>
      </c:catAx>
      <c:valAx>
        <c:axId val="66019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Fitness of Rare Morph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531289"/>
        <c:crossesAt val="1"/>
        <c:crossBetween val="between"/>
        <c:dispUnits/>
        <c:minorUnit val="0.0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3075"/>
          <c:w val="0.89825"/>
          <c:h val="0.8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'RPS setup'!$B$31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'RPS setup'!$A$32:$A$131</c:f>
              <c:numCache/>
            </c:numRef>
          </c:xVal>
          <c:yVal>
            <c:numRef>
              <c:f>'RPS setup'!$B$32:$B$131</c:f>
              <c:numCache/>
            </c:numRef>
          </c:yVal>
          <c:smooth val="0"/>
        </c:ser>
        <c:ser>
          <c:idx val="1"/>
          <c:order val="1"/>
          <c:tx>
            <c:strRef>
              <c:f>'RPS setup'!$C$31</c:f>
              <c:strCache>
                <c:ptCount val="1"/>
                <c:pt idx="0">
                  <c:v>B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'RPS setup'!$A$32:$A$131</c:f>
              <c:numCache/>
            </c:numRef>
          </c:xVal>
          <c:yVal>
            <c:numRef>
              <c:f>'RPS setup'!$C$32:$C$131</c:f>
              <c:numCache/>
            </c:numRef>
          </c:yVal>
          <c:smooth val="0"/>
        </c:ser>
        <c:ser>
          <c:idx val="2"/>
          <c:order val="2"/>
          <c:tx>
            <c:strRef>
              <c:f>'RPS setup'!$D$31</c:f>
              <c:strCache>
                <c:ptCount val="1"/>
                <c:pt idx="0">
                  <c:v>O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'RPS setup'!$A$32:$A$131</c:f>
              <c:numCache/>
            </c:numRef>
          </c:xVal>
          <c:yVal>
            <c:numRef>
              <c:f>'RPS setup'!$D$32:$D$131</c:f>
              <c:numCache/>
            </c:numRef>
          </c:yVal>
          <c:smooth val="0"/>
        </c:ser>
        <c:axId val="57305075"/>
        <c:axId val="45983628"/>
      </c:scatterChart>
      <c:valAx>
        <c:axId val="57305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983628"/>
        <c:crosses val="autoZero"/>
        <c:crossBetween val="midCat"/>
        <c:dispUnits/>
      </c:valAx>
      <c:valAx>
        <c:axId val="4598362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Morph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30507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25"/>
          <c:y val="0.070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95"/>
          <c:y val="0.069"/>
          <c:w val="0.7"/>
          <c:h val="0.6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'RPS game'!$A$4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'RPS game'!$B$3:$D$3</c:f>
              <c:strCache/>
            </c:strRef>
          </c:cat>
          <c:val>
            <c:numRef>
              <c:f>'RPS game'!$B$4:$D$4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'RPS game'!$A$5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'RPS game'!$B$3:$D$3</c:f>
              <c:strCache/>
            </c:strRef>
          </c:cat>
          <c:val>
            <c:numRef>
              <c:f>'RPS game'!$B$5:$D$5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'RPS game'!$A$6</c:f>
              <c:strCache>
                <c:ptCount val="1"/>
                <c:pt idx="0">
                  <c:v>O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'RPS game'!$B$3:$D$3</c:f>
              <c:strCache/>
            </c:strRef>
          </c:cat>
          <c:val>
            <c:numRef>
              <c:f>'RPS game'!$B$6:$D$6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50"/>
        <c:axId val="11199469"/>
        <c:axId val="33686358"/>
      </c:barChart>
      <c:catAx>
        <c:axId val="1119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Common Morph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686358"/>
        <c:crosses val="autoZero"/>
        <c:auto val="0"/>
        <c:lblOffset val="100"/>
        <c:noMultiLvlLbl val="0"/>
      </c:catAx>
      <c:valAx>
        <c:axId val="33686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Fitness of Rare Morph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199469"/>
        <c:crossesAt val="1"/>
        <c:crossBetween val="between"/>
        <c:dispUnits/>
        <c:minorUnit val="0.0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"/>
          <c:y val="0.032"/>
          <c:w val="0.86025"/>
          <c:h val="0.859"/>
        </c:manualLayout>
      </c:layout>
      <c:scatterChart>
        <c:scatterStyle val="lineMarker"/>
        <c:varyColors val="0"/>
        <c:ser>
          <c:idx val="0"/>
          <c:order val="0"/>
          <c:tx>
            <c:strRef>
              <c:f>'RPS game'!$C$31</c:f>
              <c:strCache>
                <c:ptCount val="1"/>
                <c:pt idx="0">
                  <c:v>B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'RPS game'!$B$32:$B$124</c:f>
              <c:numCach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</c:numCache>
            </c:numRef>
          </c:xVal>
          <c:yVal>
            <c:numRef>
              <c:f>'RPS game'!$C$32:$C$124</c:f>
              <c:numCach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'RPS game'!$D$31</c:f>
              <c:strCache>
                <c:ptCount val="1"/>
                <c:pt idx="0">
                  <c:v>O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'RPS game'!$B$32:$B$124</c:f>
              <c:numCach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</c:numCache>
            </c:numRef>
          </c:xVal>
          <c:yVal>
            <c:numRef>
              <c:f>'RPS game'!$D$32:$D$124</c:f>
              <c:numCach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</c:numCache>
            </c:numRef>
          </c:yVal>
          <c:smooth val="0"/>
        </c:ser>
        <c:axId val="34741767"/>
        <c:axId val="44240448"/>
      </c:scatterChart>
      <c:valAx>
        <c:axId val="34741767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y = freq of YELLOW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240448"/>
        <c:crosses val="autoZero"/>
        <c:crossBetween val="midCat"/>
        <c:dispUnits/>
      </c:valAx>
      <c:valAx>
        <c:axId val="4424044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b (BLUE) or o (ORANGE)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74176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"/>
          <c:y val="0.077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3125"/>
          <c:w val="0.89975"/>
          <c:h val="0.8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'RPS game'!$B$31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'RPS game'!$A$32:$A$131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'RPS game'!$B$32:$B$131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'RPS game'!$C$31</c:f>
              <c:strCache>
                <c:ptCount val="1"/>
                <c:pt idx="0">
                  <c:v>B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'RPS game'!$A$32:$A$131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'RPS game'!$C$32:$C$131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'RPS game'!$D$31</c:f>
              <c:strCache>
                <c:ptCount val="1"/>
                <c:pt idx="0">
                  <c:v>O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'RPS game'!$A$32:$A$131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'RPS game'!$D$32:$D$131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axId val="62619713"/>
        <c:axId val="26706506"/>
      </c:scatterChart>
      <c:valAx>
        <c:axId val="62619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706506"/>
        <c:crosses val="autoZero"/>
        <c:crossBetween val="midCat"/>
        <c:dispUnits/>
      </c:valAx>
      <c:valAx>
        <c:axId val="2670650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Morph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61971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"/>
          <c:y val="0.0687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75"/>
          <c:y val="0.072"/>
          <c:w val="0.65225"/>
          <c:h val="0.6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'RPS survivors'!$A$4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'RPS survivors'!$B$3:$D$3</c:f>
              <c:strCache/>
            </c:strRef>
          </c:cat>
          <c:val>
            <c:numRef>
              <c:f>'RPS survivors'!$B$4:$D$4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'RPS survivors'!$A$5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'RPS survivors'!$B$3:$D$3</c:f>
              <c:strCache/>
            </c:strRef>
          </c:cat>
          <c:val>
            <c:numRef>
              <c:f>'RPS survivors'!$B$5:$D$5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'RPS survivors'!$A$6</c:f>
              <c:strCache>
                <c:ptCount val="1"/>
                <c:pt idx="0">
                  <c:v>O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'RPS survivors'!$B$3:$D$3</c:f>
              <c:strCache/>
            </c:strRef>
          </c:cat>
          <c:val>
            <c:numRef>
              <c:f>'RPS survivors'!$B$6:$D$6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50"/>
        <c:axId val="39031963"/>
        <c:axId val="15743348"/>
      </c:barChart>
      <c:catAx>
        <c:axId val="39031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Common Morph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743348"/>
        <c:crosses val="autoZero"/>
        <c:auto val="0"/>
        <c:lblOffset val="100"/>
        <c:noMultiLvlLbl val="0"/>
      </c:catAx>
      <c:valAx>
        <c:axId val="15743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Fitness of Rare Morph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031963"/>
        <c:crossesAt val="1"/>
        <c:crossBetween val="between"/>
        <c:dispUnits/>
        <c:minorUnit val="0.08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25"/>
          <c:y val="0.03025"/>
          <c:w val="0.87425"/>
          <c:h val="0.86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'RPS survivors'!$C$31</c:f>
              <c:strCache>
                <c:ptCount val="1"/>
                <c:pt idx="0">
                  <c:v>B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'RPS survivors'!$B$32:$B$124</c:f>
              <c:numCach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</c:numCache>
            </c:numRef>
          </c:xVal>
          <c:yVal>
            <c:numRef>
              <c:f>'RPS survivors'!$C$32:$C$124</c:f>
              <c:numCach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'RPS survivors'!$D$31</c:f>
              <c:strCache>
                <c:ptCount val="1"/>
                <c:pt idx="0">
                  <c:v>O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'RPS survivors'!$B$32:$B$124</c:f>
              <c:numCach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</c:numCache>
            </c:numRef>
          </c:xVal>
          <c:yVal>
            <c:numRef>
              <c:f>'RPS survivors'!$D$32:$D$124</c:f>
              <c:numCach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</c:numCache>
            </c:numRef>
          </c:yVal>
          <c:smooth val="0"/>
        </c:ser>
        <c:axId val="7472405"/>
        <c:axId val="142782"/>
      </c:scatterChart>
      <c:valAx>
        <c:axId val="7472405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p = freq of YELLOW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2782"/>
        <c:crosses val="autoZero"/>
        <c:crossBetween val="midCat"/>
        <c:dispUnits/>
      </c:valAx>
      <c:valAx>
        <c:axId val="14278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q (BLUE) or r (ORANGE)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47240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25"/>
          <c:y val="0.0787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305"/>
          <c:w val="0.91275"/>
          <c:h val="0.8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'RPS survivors'!$B$31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'RPS survivors'!$A$32:$A$131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'RPS survivors'!$B$32:$B$131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'RPS survivors'!$C$31</c:f>
              <c:strCache>
                <c:ptCount val="1"/>
                <c:pt idx="0">
                  <c:v>B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'RPS survivors'!$A$32:$A$131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'RPS survivors'!$C$32:$C$131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'RPS survivors'!$D$31</c:f>
              <c:strCache>
                <c:ptCount val="1"/>
                <c:pt idx="0">
                  <c:v>O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'RPS survivors'!$A$32:$A$131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'RPS survivors'!$D$32:$D$131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axId val="1285039"/>
        <c:axId val="11565352"/>
      </c:scatterChart>
      <c:valAx>
        <c:axId val="1285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565352"/>
        <c:crosses val="autoZero"/>
        <c:crossBetween val="midCat"/>
        <c:dispUnits/>
      </c:valAx>
      <c:valAx>
        <c:axId val="1156535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Morph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8503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25"/>
          <c:y val="0.07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19050</xdr:rowOff>
    </xdr:from>
    <xdr:to>
      <xdr:col>13</xdr:col>
      <xdr:colOff>447675</xdr:colOff>
      <xdr:row>9</xdr:row>
      <xdr:rowOff>28575</xdr:rowOff>
    </xdr:to>
    <xdr:graphicFrame>
      <xdr:nvGraphicFramePr>
        <xdr:cNvPr id="1" name="Chart 1"/>
        <xdr:cNvGraphicFramePr/>
      </xdr:nvGraphicFramePr>
      <xdr:xfrm>
        <a:off x="2638425" y="19050"/>
        <a:ext cx="3543300" cy="146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</xdr:row>
      <xdr:rowOff>28575</xdr:rowOff>
    </xdr:from>
    <xdr:to>
      <xdr:col>14</xdr:col>
      <xdr:colOff>257175</xdr:colOff>
      <xdr:row>28</xdr:row>
      <xdr:rowOff>142875</xdr:rowOff>
    </xdr:to>
    <xdr:graphicFrame>
      <xdr:nvGraphicFramePr>
        <xdr:cNvPr id="2" name="Chart 3"/>
        <xdr:cNvGraphicFramePr/>
      </xdr:nvGraphicFramePr>
      <xdr:xfrm>
        <a:off x="1647825" y="1485900"/>
        <a:ext cx="481012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19050</xdr:rowOff>
    </xdr:from>
    <xdr:to>
      <xdr:col>13</xdr:col>
      <xdr:colOff>447675</xdr:colOff>
      <xdr:row>9</xdr:row>
      <xdr:rowOff>28575</xdr:rowOff>
    </xdr:to>
    <xdr:graphicFrame>
      <xdr:nvGraphicFramePr>
        <xdr:cNvPr id="1" name="Chart 2"/>
        <xdr:cNvGraphicFramePr/>
      </xdr:nvGraphicFramePr>
      <xdr:xfrm>
        <a:off x="2333625" y="19050"/>
        <a:ext cx="3590925" cy="146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466725</xdr:colOff>
      <xdr:row>10</xdr:row>
      <xdr:rowOff>19050</xdr:rowOff>
    </xdr:from>
    <xdr:to>
      <xdr:col>19</xdr:col>
      <xdr:colOff>28575</xdr:colOff>
      <xdr:row>29</xdr:row>
      <xdr:rowOff>0</xdr:rowOff>
    </xdr:to>
    <xdr:graphicFrame>
      <xdr:nvGraphicFramePr>
        <xdr:cNvPr id="2" name="Chart 5"/>
        <xdr:cNvGraphicFramePr/>
      </xdr:nvGraphicFramePr>
      <xdr:xfrm>
        <a:off x="6410325" y="1638300"/>
        <a:ext cx="35052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9</xdr:row>
      <xdr:rowOff>57150</xdr:rowOff>
    </xdr:from>
    <xdr:to>
      <xdr:col>14</xdr:col>
      <xdr:colOff>285750</xdr:colOff>
      <xdr:row>28</xdr:row>
      <xdr:rowOff>114300</xdr:rowOff>
    </xdr:to>
    <xdr:graphicFrame>
      <xdr:nvGraphicFramePr>
        <xdr:cNvPr id="3" name="Chart 8"/>
        <xdr:cNvGraphicFramePr/>
      </xdr:nvGraphicFramePr>
      <xdr:xfrm>
        <a:off x="1343025" y="1514475"/>
        <a:ext cx="48863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0</xdr:row>
      <xdr:rowOff>0</xdr:rowOff>
    </xdr:from>
    <xdr:to>
      <xdr:col>16</xdr:col>
      <xdr:colOff>228600</xdr:colOff>
      <xdr:row>8</xdr:row>
      <xdr:rowOff>114300</xdr:rowOff>
    </xdr:to>
    <xdr:graphicFrame>
      <xdr:nvGraphicFramePr>
        <xdr:cNvPr id="1" name="Chart 1"/>
        <xdr:cNvGraphicFramePr/>
      </xdr:nvGraphicFramePr>
      <xdr:xfrm>
        <a:off x="3933825" y="0"/>
        <a:ext cx="3105150" cy="140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581025</xdr:colOff>
      <xdr:row>9</xdr:row>
      <xdr:rowOff>9525</xdr:rowOff>
    </xdr:from>
    <xdr:to>
      <xdr:col>21</xdr:col>
      <xdr:colOff>9525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7391400" y="1466850"/>
        <a:ext cx="38862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9</xdr:row>
      <xdr:rowOff>9525</xdr:rowOff>
    </xdr:from>
    <xdr:to>
      <xdr:col>16</xdr:col>
      <xdr:colOff>561975</xdr:colOff>
      <xdr:row>28</xdr:row>
      <xdr:rowOff>142875</xdr:rowOff>
    </xdr:to>
    <xdr:graphicFrame>
      <xdr:nvGraphicFramePr>
        <xdr:cNvPr id="3" name="Chart 4"/>
        <xdr:cNvGraphicFramePr/>
      </xdr:nvGraphicFramePr>
      <xdr:xfrm>
        <a:off x="1781175" y="1466850"/>
        <a:ext cx="559117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1" sqref="A1"/>
    </sheetView>
  </sheetViews>
  <sheetFormatPr defaultColWidth="9.00390625" defaultRowHeight="12.75"/>
  <sheetData>
    <row r="1" ht="18">
      <c r="A1" s="22" t="s">
        <v>14</v>
      </c>
    </row>
    <row r="3" ht="12.75">
      <c r="A3" s="5" t="s">
        <v>15</v>
      </c>
    </row>
    <row r="6" spans="2:5" ht="12.75">
      <c r="B6" s="1" t="s">
        <v>0</v>
      </c>
      <c r="C6" s="19"/>
      <c r="D6" s="20" t="s">
        <v>1</v>
      </c>
      <c r="E6" s="19"/>
    </row>
    <row r="7" spans="3:5" ht="12.75">
      <c r="C7" s="21" t="s">
        <v>16</v>
      </c>
      <c r="D7" s="21" t="s">
        <v>3</v>
      </c>
      <c r="E7" s="21" t="s">
        <v>17</v>
      </c>
    </row>
    <row r="8" spans="2:5" ht="12.75">
      <c r="B8" s="21" t="s">
        <v>16</v>
      </c>
      <c r="C8" s="18">
        <v>1</v>
      </c>
      <c r="D8" s="18">
        <v>0.69</v>
      </c>
      <c r="E8" s="18">
        <v>3</v>
      </c>
    </row>
    <row r="9" spans="1:5" ht="12.75">
      <c r="A9" s="5" t="s">
        <v>18</v>
      </c>
      <c r="B9" s="21" t="s">
        <v>3</v>
      </c>
      <c r="C9" s="18">
        <v>2.3</v>
      </c>
      <c r="D9" s="18">
        <v>1</v>
      </c>
      <c r="E9" s="18">
        <v>0.34</v>
      </c>
    </row>
    <row r="10" spans="2:5" ht="12.75">
      <c r="B10" s="21" t="s">
        <v>17</v>
      </c>
      <c r="C10" s="18">
        <v>1.32</v>
      </c>
      <c r="D10" s="18">
        <v>1.32</v>
      </c>
      <c r="E10" s="18">
        <v>1</v>
      </c>
    </row>
    <row r="13" ht="12.75">
      <c r="A13" s="5" t="s">
        <v>19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31"/>
  <sheetViews>
    <sheetView workbookViewId="0" topLeftCell="A1">
      <selection activeCell="B3" sqref="B3"/>
    </sheetView>
  </sheetViews>
  <sheetFormatPr defaultColWidth="9.00390625" defaultRowHeight="12.75"/>
  <cols>
    <col min="1" max="1" width="10.00390625" style="0" customWidth="1"/>
    <col min="2" max="4" width="5.75390625" style="0" customWidth="1"/>
    <col min="5" max="5" width="1.37890625" style="0" customWidth="1"/>
    <col min="6" max="6" width="5.75390625" style="0" customWidth="1"/>
    <col min="7" max="7" width="6.00390625" style="0" customWidth="1"/>
    <col min="8" max="9" width="5.75390625" style="0" customWidth="1"/>
    <col min="10" max="12" width="5.75390625" style="6" customWidth="1"/>
    <col min="13" max="14" width="6.125" style="0" customWidth="1"/>
    <col min="15" max="15" width="6.25390625" style="0" customWidth="1"/>
    <col min="16" max="16384" width="11.375" style="0" customWidth="1"/>
  </cols>
  <sheetData>
    <row r="2" spans="1:7" ht="12.75">
      <c r="A2" s="5" t="s">
        <v>0</v>
      </c>
      <c r="B2" s="19"/>
      <c r="C2" s="20" t="s">
        <v>1</v>
      </c>
      <c r="D2" s="19"/>
      <c r="G2" s="12"/>
    </row>
    <row r="3" spans="2:8" ht="12.75">
      <c r="B3" s="21" t="s">
        <v>2</v>
      </c>
      <c r="C3" s="21" t="s">
        <v>3</v>
      </c>
      <c r="D3" s="21" t="s">
        <v>4</v>
      </c>
      <c r="G3" s="12"/>
      <c r="H3" s="12"/>
    </row>
    <row r="4" spans="1:8" ht="12.75">
      <c r="A4" s="21" t="s">
        <v>2</v>
      </c>
      <c r="B4" s="18">
        <v>1</v>
      </c>
      <c r="C4" s="18">
        <v>0.69</v>
      </c>
      <c r="D4" s="18">
        <v>3</v>
      </c>
      <c r="F4" s="12"/>
      <c r="G4" s="11"/>
      <c r="H4" s="4"/>
    </row>
    <row r="5" spans="1:8" ht="12.75">
      <c r="A5" s="21" t="s">
        <v>3</v>
      </c>
      <c r="B5" s="18">
        <v>2.3</v>
      </c>
      <c r="C5" s="18">
        <v>1</v>
      </c>
      <c r="D5" s="18">
        <v>0.34</v>
      </c>
      <c r="F5" s="12"/>
      <c r="G5" s="11"/>
      <c r="H5" s="4"/>
    </row>
    <row r="6" spans="1:8" ht="12.75">
      <c r="A6" s="21" t="s">
        <v>4</v>
      </c>
      <c r="B6" s="18">
        <v>1.32</v>
      </c>
      <c r="C6" s="18">
        <v>1.32</v>
      </c>
      <c r="D6" s="18">
        <v>1</v>
      </c>
      <c r="F6" s="12"/>
      <c r="G6" s="11"/>
      <c r="H6" s="4"/>
    </row>
    <row r="7" spans="2:4" ht="12.75">
      <c r="B7" s="2"/>
      <c r="C7" s="2"/>
      <c r="D7" s="2"/>
    </row>
    <row r="8" spans="2:8" ht="12.75">
      <c r="B8" s="2"/>
      <c r="C8" s="2"/>
      <c r="D8" s="2"/>
      <c r="G8" s="4"/>
      <c r="H8" s="4"/>
    </row>
    <row r="13" spans="1:2" ht="12.75">
      <c r="A13" s="15" t="s">
        <v>5</v>
      </c>
      <c r="B13" s="14"/>
    </row>
    <row r="14" spans="1:2" ht="12.75">
      <c r="A14" s="15" t="s">
        <v>6</v>
      </c>
      <c r="B14" s="14"/>
    </row>
    <row r="15" spans="1:2" ht="12.75">
      <c r="A15" s="12" t="s">
        <v>24</v>
      </c>
      <c r="B15" s="18">
        <v>0.1</v>
      </c>
    </row>
    <row r="16" spans="1:2" ht="12.75">
      <c r="A16" s="12" t="s">
        <v>25</v>
      </c>
      <c r="B16" s="18">
        <v>0.2</v>
      </c>
    </row>
    <row r="17" spans="1:2" ht="12.75">
      <c r="A17" s="12" t="s">
        <v>26</v>
      </c>
      <c r="B17" s="18">
        <f>1-B15-B16</f>
        <v>0.7</v>
      </c>
    </row>
    <row r="18" spans="10:12" ht="12.75">
      <c r="J18"/>
      <c r="K18"/>
      <c r="L18"/>
    </row>
    <row r="19" spans="10:12" ht="12.75">
      <c r="J19"/>
      <c r="K19"/>
      <c r="L19"/>
    </row>
    <row r="20" spans="10:12" ht="12.75">
      <c r="J20"/>
      <c r="K20"/>
      <c r="L20"/>
    </row>
    <row r="21" spans="10:12" ht="12.75">
      <c r="J21"/>
      <c r="K21"/>
      <c r="L21"/>
    </row>
    <row r="22" spans="10:12" ht="12.75">
      <c r="J22"/>
      <c r="K22"/>
      <c r="L22"/>
    </row>
    <row r="23" spans="3:15" ht="12.75">
      <c r="C23" s="3"/>
      <c r="D23" s="3"/>
      <c r="E23" s="3"/>
      <c r="F23" s="3"/>
      <c r="G23" s="3"/>
      <c r="H23" s="3"/>
      <c r="I23" s="3"/>
      <c r="J23" s="7"/>
      <c r="K23" s="7"/>
      <c r="L23" s="7"/>
      <c r="M23" s="4"/>
      <c r="N23" s="4"/>
      <c r="O23" s="4"/>
    </row>
    <row r="24" spans="2:15" ht="12.75">
      <c r="B24" s="3"/>
      <c r="C24" s="3"/>
      <c r="D24" s="3"/>
      <c r="E24" s="3"/>
      <c r="F24" s="3"/>
      <c r="G24" s="3"/>
      <c r="H24" s="3"/>
      <c r="I24" s="3"/>
      <c r="J24" s="7"/>
      <c r="K24" s="7"/>
      <c r="L24" s="7"/>
      <c r="M24" s="4"/>
      <c r="N24" s="4"/>
      <c r="O24" s="4"/>
    </row>
    <row r="25" spans="10:12" ht="12.75">
      <c r="J25"/>
      <c r="K25"/>
      <c r="L25"/>
    </row>
    <row r="26" spans="10:12" ht="12.75">
      <c r="J26"/>
      <c r="K26"/>
      <c r="L26"/>
    </row>
    <row r="27" spans="10:12" ht="12.75">
      <c r="J27"/>
      <c r="K27"/>
      <c r="L27"/>
    </row>
    <row r="28" spans="10:12" ht="12.75">
      <c r="J28"/>
      <c r="K28"/>
      <c r="L28"/>
    </row>
    <row r="29" spans="10:12" ht="12.75">
      <c r="J29"/>
      <c r="K29"/>
      <c r="L29"/>
    </row>
    <row r="30" spans="1:12" ht="12.75">
      <c r="A30" s="14"/>
      <c r="B30" s="23"/>
      <c r="C30" s="20" t="s">
        <v>20</v>
      </c>
      <c r="D30" s="14"/>
      <c r="E30" s="23"/>
      <c r="F30" s="14"/>
      <c r="G30" s="20" t="s">
        <v>21</v>
      </c>
      <c r="H30" s="14"/>
      <c r="I30" s="14"/>
      <c r="J30" s="23"/>
      <c r="K30" s="20" t="s">
        <v>22</v>
      </c>
      <c r="L30" s="14"/>
    </row>
    <row r="31" spans="1:15" s="5" customFormat="1" ht="12.75">
      <c r="A31" s="13" t="s">
        <v>9</v>
      </c>
      <c r="B31" s="24" t="s">
        <v>2</v>
      </c>
      <c r="C31" s="21" t="s">
        <v>3</v>
      </c>
      <c r="D31" s="21" t="s">
        <v>4</v>
      </c>
      <c r="E31" s="24"/>
      <c r="F31" s="21" t="s">
        <v>10</v>
      </c>
      <c r="G31" s="21" t="s">
        <v>11</v>
      </c>
      <c r="H31" s="21" t="s">
        <v>12</v>
      </c>
      <c r="I31" s="21" t="s">
        <v>13</v>
      </c>
      <c r="J31" s="24" t="s">
        <v>30</v>
      </c>
      <c r="K31" s="21" t="s">
        <v>31</v>
      </c>
      <c r="L31" s="21" t="s">
        <v>32</v>
      </c>
      <c r="M31"/>
      <c r="N31"/>
      <c r="O31"/>
    </row>
    <row r="32" spans="1:15" ht="12.75">
      <c r="A32">
        <v>1</v>
      </c>
      <c r="B32" s="3"/>
      <c r="C32" s="3"/>
      <c r="D32" s="3"/>
      <c r="E32" s="3"/>
      <c r="F32" s="3"/>
      <c r="G32" s="3"/>
      <c r="H32" s="3"/>
      <c r="I32" s="9"/>
      <c r="J32" s="8"/>
      <c r="K32" s="8"/>
      <c r="L32" s="8"/>
      <c r="M32" s="10"/>
      <c r="N32" s="10"/>
      <c r="O32" s="10"/>
    </row>
    <row r="33" spans="1:15" ht="12.75">
      <c r="A33">
        <v>2</v>
      </c>
      <c r="B33" s="4"/>
      <c r="C33" s="4"/>
      <c r="D33" s="3"/>
      <c r="F33" s="3"/>
      <c r="G33" s="3"/>
      <c r="H33" s="3"/>
      <c r="I33" s="9"/>
      <c r="J33" s="8"/>
      <c r="K33" s="8"/>
      <c r="L33" s="8"/>
      <c r="M33" s="10"/>
      <c r="N33" s="10"/>
      <c r="O33" s="10"/>
    </row>
    <row r="34" spans="1:15" ht="12.75">
      <c r="A34">
        <v>3</v>
      </c>
      <c r="B34" s="4"/>
      <c r="C34" s="4"/>
      <c r="D34" s="3"/>
      <c r="F34" s="3"/>
      <c r="G34" s="3"/>
      <c r="H34" s="3"/>
      <c r="I34" s="9"/>
      <c r="J34" s="8"/>
      <c r="K34" s="8"/>
      <c r="L34" s="8"/>
      <c r="M34" s="10"/>
      <c r="N34" s="10"/>
      <c r="O34" s="10"/>
    </row>
    <row r="35" spans="1:15" ht="12.75">
      <c r="A35">
        <v>4</v>
      </c>
      <c r="B35" s="4"/>
      <c r="C35" s="4"/>
      <c r="D35" s="3"/>
      <c r="F35" s="3"/>
      <c r="G35" s="3"/>
      <c r="H35" s="3"/>
      <c r="I35" s="9"/>
      <c r="J35" s="8"/>
      <c r="K35" s="8"/>
      <c r="L35" s="8"/>
      <c r="M35" s="10"/>
      <c r="N35" s="10"/>
      <c r="O35" s="10"/>
    </row>
    <row r="36" spans="1:15" ht="12.75">
      <c r="A36">
        <v>5</v>
      </c>
      <c r="B36" s="4"/>
      <c r="C36" s="4"/>
      <c r="D36" s="3"/>
      <c r="F36" s="3"/>
      <c r="G36" s="3"/>
      <c r="H36" s="3"/>
      <c r="I36" s="9"/>
      <c r="J36" s="8"/>
      <c r="K36" s="8"/>
      <c r="L36" s="8"/>
      <c r="M36" s="10"/>
      <c r="N36" s="10"/>
      <c r="O36" s="10"/>
    </row>
    <row r="37" spans="1:15" ht="12.75">
      <c r="A37">
        <v>6</v>
      </c>
      <c r="B37" s="4"/>
      <c r="C37" s="4"/>
      <c r="D37" s="3"/>
      <c r="F37" s="3"/>
      <c r="G37" s="3"/>
      <c r="H37" s="3"/>
      <c r="I37" s="9"/>
      <c r="J37" s="8"/>
      <c r="K37" s="8"/>
      <c r="L37" s="8"/>
      <c r="M37" s="10"/>
      <c r="N37" s="10"/>
      <c r="O37" s="10"/>
    </row>
    <row r="38" spans="1:15" ht="12.75">
      <c r="A38">
        <v>7</v>
      </c>
      <c r="B38" s="4"/>
      <c r="C38" s="4"/>
      <c r="D38" s="3"/>
      <c r="F38" s="3"/>
      <c r="G38" s="3"/>
      <c r="H38" s="3"/>
      <c r="I38" s="9"/>
      <c r="J38" s="8"/>
      <c r="K38" s="8"/>
      <c r="L38" s="8"/>
      <c r="M38" s="10"/>
      <c r="N38" s="10"/>
      <c r="O38" s="10"/>
    </row>
    <row r="39" spans="1:15" ht="12.75">
      <c r="A39">
        <v>8</v>
      </c>
      <c r="B39" s="4"/>
      <c r="C39" s="4"/>
      <c r="D39" s="3"/>
      <c r="F39" s="3"/>
      <c r="G39" s="3"/>
      <c r="H39" s="3"/>
      <c r="I39" s="9"/>
      <c r="J39" s="8"/>
      <c r="K39" s="8"/>
      <c r="L39" s="8"/>
      <c r="M39" s="10"/>
      <c r="N39" s="10"/>
      <c r="O39" s="10"/>
    </row>
    <row r="40" spans="1:15" ht="12.75">
      <c r="A40">
        <v>9</v>
      </c>
      <c r="B40" s="4"/>
      <c r="C40" s="4"/>
      <c r="D40" s="3"/>
      <c r="F40" s="3"/>
      <c r="G40" s="3"/>
      <c r="H40" s="3"/>
      <c r="I40" s="9"/>
      <c r="J40" s="8"/>
      <c r="K40" s="8"/>
      <c r="L40" s="8"/>
      <c r="M40" s="10"/>
      <c r="N40" s="10"/>
      <c r="O40" s="10"/>
    </row>
    <row r="41" spans="1:15" ht="12.75">
      <c r="A41">
        <v>10</v>
      </c>
      <c r="B41" s="4"/>
      <c r="C41" s="4"/>
      <c r="D41" s="3"/>
      <c r="F41" s="3"/>
      <c r="G41" s="3"/>
      <c r="H41" s="3"/>
      <c r="I41" s="9"/>
      <c r="J41" s="8"/>
      <c r="K41" s="8"/>
      <c r="L41" s="8"/>
      <c r="M41" s="10"/>
      <c r="N41" s="10"/>
      <c r="O41" s="10"/>
    </row>
    <row r="42" spans="1:15" ht="12.75">
      <c r="A42">
        <v>11</v>
      </c>
      <c r="B42" s="4"/>
      <c r="C42" s="4"/>
      <c r="D42" s="3"/>
      <c r="F42" s="3"/>
      <c r="G42" s="3"/>
      <c r="H42" s="3"/>
      <c r="I42" s="9"/>
      <c r="J42" s="8"/>
      <c r="K42" s="8"/>
      <c r="L42" s="8"/>
      <c r="M42" s="10"/>
      <c r="N42" s="10"/>
      <c r="O42" s="10"/>
    </row>
    <row r="43" spans="1:15" ht="12.75">
      <c r="A43">
        <v>12</v>
      </c>
      <c r="B43" s="4"/>
      <c r="C43" s="4"/>
      <c r="D43" s="3"/>
      <c r="F43" s="3"/>
      <c r="G43" s="3"/>
      <c r="H43" s="3"/>
      <c r="I43" s="9"/>
      <c r="J43" s="8"/>
      <c r="K43" s="8"/>
      <c r="L43" s="8"/>
      <c r="M43" s="10"/>
      <c r="N43" s="10"/>
      <c r="O43" s="10"/>
    </row>
    <row r="44" spans="1:15" ht="12.75">
      <c r="A44">
        <v>13</v>
      </c>
      <c r="B44" s="4"/>
      <c r="C44" s="4"/>
      <c r="D44" s="3"/>
      <c r="F44" s="3"/>
      <c r="G44" s="3"/>
      <c r="H44" s="3"/>
      <c r="I44" s="9"/>
      <c r="J44" s="8"/>
      <c r="K44" s="8"/>
      <c r="L44" s="8"/>
      <c r="M44" s="10"/>
      <c r="N44" s="10"/>
      <c r="O44" s="10"/>
    </row>
    <row r="45" spans="1:15" ht="12.75">
      <c r="A45">
        <v>14</v>
      </c>
      <c r="B45" s="4"/>
      <c r="C45" s="4"/>
      <c r="D45" s="3"/>
      <c r="F45" s="3"/>
      <c r="G45" s="3"/>
      <c r="H45" s="3"/>
      <c r="I45" s="9"/>
      <c r="J45" s="8"/>
      <c r="K45" s="8"/>
      <c r="L45" s="8"/>
      <c r="M45" s="10"/>
      <c r="N45" s="10"/>
      <c r="O45" s="10"/>
    </row>
    <row r="46" spans="1:15" ht="12.75">
      <c r="A46">
        <v>15</v>
      </c>
      <c r="B46" s="4"/>
      <c r="C46" s="4"/>
      <c r="D46" s="3"/>
      <c r="F46" s="3"/>
      <c r="G46" s="3"/>
      <c r="H46" s="3"/>
      <c r="I46" s="9"/>
      <c r="J46" s="8"/>
      <c r="K46" s="8"/>
      <c r="L46" s="8"/>
      <c r="M46" s="10"/>
      <c r="N46" s="10"/>
      <c r="O46" s="10"/>
    </row>
    <row r="47" spans="1:15" ht="12.75">
      <c r="A47">
        <v>16</v>
      </c>
      <c r="B47" s="4"/>
      <c r="C47" s="4"/>
      <c r="D47" s="3"/>
      <c r="F47" s="3"/>
      <c r="G47" s="3"/>
      <c r="H47" s="3"/>
      <c r="I47" s="9"/>
      <c r="J47" s="8"/>
      <c r="K47" s="8"/>
      <c r="L47" s="8"/>
      <c r="M47" s="10"/>
      <c r="N47" s="10"/>
      <c r="O47" s="10"/>
    </row>
    <row r="48" spans="1:15" ht="12.75">
      <c r="A48">
        <v>17</v>
      </c>
      <c r="B48" s="4"/>
      <c r="C48" s="4"/>
      <c r="D48" s="3"/>
      <c r="F48" s="3"/>
      <c r="G48" s="3"/>
      <c r="H48" s="3"/>
      <c r="I48" s="9"/>
      <c r="J48" s="8"/>
      <c r="K48" s="8"/>
      <c r="L48" s="8"/>
      <c r="M48" s="10"/>
      <c r="N48" s="10"/>
      <c r="O48" s="10"/>
    </row>
    <row r="49" spans="1:15" ht="12.75">
      <c r="A49">
        <v>18</v>
      </c>
      <c r="B49" s="4"/>
      <c r="C49" s="4"/>
      <c r="D49" s="3"/>
      <c r="F49" s="3"/>
      <c r="G49" s="3"/>
      <c r="H49" s="3"/>
      <c r="I49" s="9"/>
      <c r="J49" s="8"/>
      <c r="K49" s="8"/>
      <c r="L49" s="8"/>
      <c r="M49" s="10"/>
      <c r="N49" s="10"/>
      <c r="O49" s="10"/>
    </row>
    <row r="50" spans="1:15" ht="12.75">
      <c r="A50">
        <v>19</v>
      </c>
      <c r="B50" s="4"/>
      <c r="C50" s="4"/>
      <c r="D50" s="3"/>
      <c r="F50" s="3"/>
      <c r="G50" s="3"/>
      <c r="H50" s="3"/>
      <c r="I50" s="9"/>
      <c r="J50" s="8"/>
      <c r="K50" s="8"/>
      <c r="L50" s="8"/>
      <c r="M50" s="10"/>
      <c r="N50" s="10"/>
      <c r="O50" s="10"/>
    </row>
    <row r="51" spans="1:15" ht="12.75">
      <c r="A51">
        <v>20</v>
      </c>
      <c r="B51" s="4"/>
      <c r="C51" s="4"/>
      <c r="D51" s="3"/>
      <c r="F51" s="3"/>
      <c r="G51" s="3"/>
      <c r="H51" s="3"/>
      <c r="I51" s="9"/>
      <c r="J51" s="8"/>
      <c r="K51" s="8"/>
      <c r="L51" s="8"/>
      <c r="M51" s="10"/>
      <c r="N51" s="10"/>
      <c r="O51" s="10"/>
    </row>
    <row r="52" spans="1:15" ht="12.75">
      <c r="A52">
        <v>21</v>
      </c>
      <c r="B52" s="4"/>
      <c r="C52" s="4"/>
      <c r="D52" s="3"/>
      <c r="F52" s="3"/>
      <c r="G52" s="3"/>
      <c r="H52" s="3"/>
      <c r="I52" s="9"/>
      <c r="J52" s="8"/>
      <c r="K52" s="8"/>
      <c r="L52" s="8"/>
      <c r="M52" s="10"/>
      <c r="N52" s="10"/>
      <c r="O52" s="10"/>
    </row>
    <row r="53" spans="1:15" ht="12.75">
      <c r="A53">
        <v>22</v>
      </c>
      <c r="B53" s="4"/>
      <c r="C53" s="4"/>
      <c r="D53" s="3"/>
      <c r="F53" s="3"/>
      <c r="G53" s="3"/>
      <c r="H53" s="3"/>
      <c r="I53" s="9"/>
      <c r="J53" s="8"/>
      <c r="K53" s="8"/>
      <c r="L53" s="8"/>
      <c r="M53" s="10"/>
      <c r="N53" s="10"/>
      <c r="O53" s="10"/>
    </row>
    <row r="54" spans="1:15" ht="12.75">
      <c r="A54">
        <v>23</v>
      </c>
      <c r="B54" s="4"/>
      <c r="C54" s="4"/>
      <c r="D54" s="3"/>
      <c r="F54" s="3"/>
      <c r="G54" s="3"/>
      <c r="H54" s="3"/>
      <c r="I54" s="9"/>
      <c r="J54" s="8"/>
      <c r="K54" s="8"/>
      <c r="L54" s="8"/>
      <c r="M54" s="10"/>
      <c r="N54" s="10"/>
      <c r="O54" s="10"/>
    </row>
    <row r="55" spans="1:15" ht="12.75">
      <c r="A55">
        <v>24</v>
      </c>
      <c r="B55" s="4"/>
      <c r="C55" s="4"/>
      <c r="D55" s="3"/>
      <c r="F55" s="3"/>
      <c r="G55" s="3"/>
      <c r="H55" s="3"/>
      <c r="I55" s="9"/>
      <c r="J55" s="8"/>
      <c r="K55" s="8"/>
      <c r="L55" s="8"/>
      <c r="M55" s="10"/>
      <c r="N55" s="10"/>
      <c r="O55" s="10"/>
    </row>
    <row r="56" spans="1:15" ht="12.75">
      <c r="A56">
        <v>25</v>
      </c>
      <c r="B56" s="4"/>
      <c r="C56" s="4"/>
      <c r="D56" s="3"/>
      <c r="F56" s="3"/>
      <c r="G56" s="3"/>
      <c r="H56" s="3"/>
      <c r="I56" s="9"/>
      <c r="J56" s="8"/>
      <c r="K56" s="8"/>
      <c r="L56" s="8"/>
      <c r="M56" s="10"/>
      <c r="N56" s="10"/>
      <c r="O56" s="10"/>
    </row>
    <row r="57" spans="1:15" ht="12.75">
      <c r="A57">
        <v>26</v>
      </c>
      <c r="B57" s="4"/>
      <c r="C57" s="4"/>
      <c r="D57" s="3"/>
      <c r="F57" s="3"/>
      <c r="G57" s="3"/>
      <c r="H57" s="3"/>
      <c r="I57" s="9"/>
      <c r="J57" s="8"/>
      <c r="K57" s="8"/>
      <c r="L57" s="8"/>
      <c r="M57" s="10"/>
      <c r="N57" s="10"/>
      <c r="O57" s="10"/>
    </row>
    <row r="58" spans="1:15" ht="12.75">
      <c r="A58">
        <v>27</v>
      </c>
      <c r="B58" s="4"/>
      <c r="C58" s="4"/>
      <c r="D58" s="3"/>
      <c r="F58" s="3"/>
      <c r="G58" s="3"/>
      <c r="H58" s="3"/>
      <c r="I58" s="9"/>
      <c r="J58" s="8"/>
      <c r="K58" s="8"/>
      <c r="L58" s="8"/>
      <c r="M58" s="10"/>
      <c r="N58" s="10"/>
      <c r="O58" s="10"/>
    </row>
    <row r="59" spans="1:15" ht="12.75">
      <c r="A59">
        <v>28</v>
      </c>
      <c r="B59" s="4"/>
      <c r="C59" s="4"/>
      <c r="D59" s="3"/>
      <c r="F59" s="3"/>
      <c r="G59" s="3"/>
      <c r="H59" s="3"/>
      <c r="I59" s="9"/>
      <c r="J59" s="8"/>
      <c r="K59" s="8"/>
      <c r="L59" s="8"/>
      <c r="M59" s="10"/>
      <c r="N59" s="10"/>
      <c r="O59" s="10"/>
    </row>
    <row r="60" spans="1:15" ht="12.75">
      <c r="A60">
        <v>29</v>
      </c>
      <c r="B60" s="4"/>
      <c r="C60" s="4"/>
      <c r="D60" s="3"/>
      <c r="F60" s="3"/>
      <c r="G60" s="3"/>
      <c r="H60" s="3"/>
      <c r="I60" s="9"/>
      <c r="J60" s="8"/>
      <c r="K60" s="8"/>
      <c r="L60" s="8"/>
      <c r="M60" s="10"/>
      <c r="N60" s="10"/>
      <c r="O60" s="10"/>
    </row>
    <row r="61" spans="1:15" ht="12.75">
      <c r="A61">
        <v>30</v>
      </c>
      <c r="B61" s="4"/>
      <c r="C61" s="4"/>
      <c r="D61" s="3"/>
      <c r="F61" s="3"/>
      <c r="G61" s="3"/>
      <c r="H61" s="3"/>
      <c r="I61" s="9"/>
      <c r="J61" s="8"/>
      <c r="K61" s="8"/>
      <c r="L61" s="8"/>
      <c r="M61" s="10"/>
      <c r="N61" s="10"/>
      <c r="O61" s="10"/>
    </row>
    <row r="62" spans="1:15" ht="12.75">
      <c r="A62">
        <v>31</v>
      </c>
      <c r="B62" s="4"/>
      <c r="C62" s="4"/>
      <c r="D62" s="3"/>
      <c r="F62" s="3"/>
      <c r="G62" s="3"/>
      <c r="H62" s="3"/>
      <c r="I62" s="9"/>
      <c r="J62" s="8"/>
      <c r="K62" s="8"/>
      <c r="L62" s="8"/>
      <c r="M62" s="10"/>
      <c r="N62" s="10"/>
      <c r="O62" s="10"/>
    </row>
    <row r="63" spans="1:15" ht="12.75">
      <c r="A63">
        <v>32</v>
      </c>
      <c r="B63" s="4"/>
      <c r="C63" s="4"/>
      <c r="D63" s="3"/>
      <c r="F63" s="3"/>
      <c r="G63" s="3"/>
      <c r="H63" s="3"/>
      <c r="I63" s="9"/>
      <c r="J63" s="8"/>
      <c r="K63" s="8"/>
      <c r="L63" s="8"/>
      <c r="M63" s="10"/>
      <c r="N63" s="10"/>
      <c r="O63" s="10"/>
    </row>
    <row r="64" spans="1:15" ht="12.75">
      <c r="A64">
        <v>33</v>
      </c>
      <c r="B64" s="4"/>
      <c r="C64" s="4"/>
      <c r="D64" s="3"/>
      <c r="F64" s="3"/>
      <c r="G64" s="3"/>
      <c r="H64" s="3"/>
      <c r="I64" s="9"/>
      <c r="J64" s="8"/>
      <c r="K64" s="8"/>
      <c r="L64" s="8"/>
      <c r="M64" s="10"/>
      <c r="N64" s="10"/>
      <c r="O64" s="10"/>
    </row>
    <row r="65" spans="1:15" ht="12.75">
      <c r="A65">
        <v>34</v>
      </c>
      <c r="B65" s="4"/>
      <c r="C65" s="4"/>
      <c r="D65" s="3"/>
      <c r="F65" s="3"/>
      <c r="G65" s="3"/>
      <c r="H65" s="3"/>
      <c r="I65" s="9"/>
      <c r="J65" s="8"/>
      <c r="K65" s="8"/>
      <c r="L65" s="8"/>
      <c r="M65" s="10"/>
      <c r="N65" s="10"/>
      <c r="O65" s="10"/>
    </row>
    <row r="66" spans="1:15" ht="12.75">
      <c r="A66">
        <v>35</v>
      </c>
      <c r="B66" s="4"/>
      <c r="C66" s="4"/>
      <c r="D66" s="3"/>
      <c r="F66" s="3"/>
      <c r="G66" s="3"/>
      <c r="H66" s="3"/>
      <c r="I66" s="9"/>
      <c r="J66" s="8"/>
      <c r="K66" s="8"/>
      <c r="L66" s="8"/>
      <c r="M66" s="10"/>
      <c r="N66" s="10"/>
      <c r="O66" s="10"/>
    </row>
    <row r="67" spans="1:15" ht="12.75">
      <c r="A67">
        <v>36</v>
      </c>
      <c r="B67" s="4"/>
      <c r="C67" s="4"/>
      <c r="D67" s="3"/>
      <c r="F67" s="3"/>
      <c r="G67" s="3"/>
      <c r="H67" s="3"/>
      <c r="I67" s="9"/>
      <c r="J67" s="8"/>
      <c r="K67" s="8"/>
      <c r="L67" s="8"/>
      <c r="M67" s="10"/>
      <c r="N67" s="10"/>
      <c r="O67" s="10"/>
    </row>
    <row r="68" spans="1:15" ht="12.75">
      <c r="A68">
        <v>37</v>
      </c>
      <c r="B68" s="4"/>
      <c r="C68" s="4"/>
      <c r="D68" s="3"/>
      <c r="F68" s="3"/>
      <c r="G68" s="3"/>
      <c r="H68" s="3"/>
      <c r="I68" s="9"/>
      <c r="J68" s="8"/>
      <c r="K68" s="8"/>
      <c r="L68" s="8"/>
      <c r="M68" s="10"/>
      <c r="N68" s="10"/>
      <c r="O68" s="10"/>
    </row>
    <row r="69" spans="1:15" ht="12.75">
      <c r="A69">
        <v>38</v>
      </c>
      <c r="B69" s="4"/>
      <c r="C69" s="4"/>
      <c r="D69" s="3"/>
      <c r="F69" s="3"/>
      <c r="G69" s="3"/>
      <c r="H69" s="3"/>
      <c r="I69" s="9"/>
      <c r="J69" s="8"/>
      <c r="K69" s="8"/>
      <c r="L69" s="8"/>
      <c r="M69" s="10"/>
      <c r="N69" s="10"/>
      <c r="O69" s="10"/>
    </row>
    <row r="70" spans="1:15" ht="12.75">
      <c r="A70">
        <v>39</v>
      </c>
      <c r="B70" s="4"/>
      <c r="C70" s="4"/>
      <c r="D70" s="3"/>
      <c r="F70" s="3"/>
      <c r="G70" s="3"/>
      <c r="H70" s="3"/>
      <c r="I70" s="9"/>
      <c r="J70" s="8"/>
      <c r="K70" s="8"/>
      <c r="L70" s="8"/>
      <c r="M70" s="10"/>
      <c r="N70" s="10"/>
      <c r="O70" s="10"/>
    </row>
    <row r="71" spans="1:15" ht="12.75">
      <c r="A71">
        <v>40</v>
      </c>
      <c r="B71" s="4"/>
      <c r="C71" s="4"/>
      <c r="D71" s="3"/>
      <c r="F71" s="3"/>
      <c r="G71" s="3"/>
      <c r="H71" s="3"/>
      <c r="I71" s="9"/>
      <c r="J71" s="8"/>
      <c r="K71" s="8"/>
      <c r="L71" s="8"/>
      <c r="M71" s="10"/>
      <c r="N71" s="10"/>
      <c r="O71" s="10"/>
    </row>
    <row r="72" spans="1:15" ht="12.75">
      <c r="A72">
        <v>41</v>
      </c>
      <c r="B72" s="4"/>
      <c r="C72" s="4"/>
      <c r="D72" s="3"/>
      <c r="F72" s="3"/>
      <c r="G72" s="3"/>
      <c r="H72" s="3"/>
      <c r="I72" s="9"/>
      <c r="J72" s="8"/>
      <c r="K72" s="8"/>
      <c r="L72" s="8"/>
      <c r="M72" s="10"/>
      <c r="N72" s="10"/>
      <c r="O72" s="10"/>
    </row>
    <row r="73" spans="1:15" ht="12.75">
      <c r="A73">
        <v>42</v>
      </c>
      <c r="B73" s="4"/>
      <c r="C73" s="4"/>
      <c r="D73" s="3"/>
      <c r="F73" s="3"/>
      <c r="G73" s="3"/>
      <c r="H73" s="3"/>
      <c r="I73" s="9"/>
      <c r="J73" s="8"/>
      <c r="K73" s="8"/>
      <c r="L73" s="8"/>
      <c r="M73" s="10"/>
      <c r="N73" s="10"/>
      <c r="O73" s="10"/>
    </row>
    <row r="74" spans="1:15" ht="12.75">
      <c r="A74">
        <v>43</v>
      </c>
      <c r="B74" s="4"/>
      <c r="C74" s="4"/>
      <c r="D74" s="3"/>
      <c r="F74" s="3"/>
      <c r="G74" s="3"/>
      <c r="H74" s="3"/>
      <c r="I74" s="9"/>
      <c r="J74" s="8"/>
      <c r="K74" s="8"/>
      <c r="L74" s="8"/>
      <c r="M74" s="10"/>
      <c r="N74" s="10"/>
      <c r="O74" s="10"/>
    </row>
    <row r="75" spans="1:15" ht="12.75">
      <c r="A75">
        <v>44</v>
      </c>
      <c r="B75" s="4"/>
      <c r="C75" s="4"/>
      <c r="D75" s="3"/>
      <c r="F75" s="3"/>
      <c r="G75" s="3"/>
      <c r="H75" s="3"/>
      <c r="I75" s="9"/>
      <c r="J75" s="8"/>
      <c r="K75" s="8"/>
      <c r="L75" s="8"/>
      <c r="M75" s="10"/>
      <c r="N75" s="10"/>
      <c r="O75" s="10"/>
    </row>
    <row r="76" spans="1:15" ht="12.75">
      <c r="A76">
        <v>45</v>
      </c>
      <c r="B76" s="4"/>
      <c r="C76" s="4"/>
      <c r="D76" s="3"/>
      <c r="F76" s="3"/>
      <c r="G76" s="3"/>
      <c r="H76" s="3"/>
      <c r="I76" s="9"/>
      <c r="J76" s="8"/>
      <c r="K76" s="8"/>
      <c r="L76" s="8"/>
      <c r="M76" s="10"/>
      <c r="N76" s="10"/>
      <c r="O76" s="10"/>
    </row>
    <row r="77" spans="1:15" ht="12.75">
      <c r="A77">
        <v>46</v>
      </c>
      <c r="B77" s="4"/>
      <c r="C77" s="4"/>
      <c r="D77" s="3"/>
      <c r="F77" s="3"/>
      <c r="G77" s="3"/>
      <c r="H77" s="3"/>
      <c r="I77" s="9"/>
      <c r="J77" s="8"/>
      <c r="K77" s="8"/>
      <c r="L77" s="8"/>
      <c r="M77" s="10"/>
      <c r="N77" s="10"/>
      <c r="O77" s="10"/>
    </row>
    <row r="78" spans="1:15" ht="12.75">
      <c r="A78">
        <v>47</v>
      </c>
      <c r="B78" s="4"/>
      <c r="C78" s="4"/>
      <c r="D78" s="3"/>
      <c r="F78" s="3"/>
      <c r="G78" s="3"/>
      <c r="H78" s="3"/>
      <c r="I78" s="9"/>
      <c r="J78" s="8"/>
      <c r="K78" s="8"/>
      <c r="L78" s="8"/>
      <c r="M78" s="10"/>
      <c r="N78" s="10"/>
      <c r="O78" s="10"/>
    </row>
    <row r="79" spans="1:15" ht="12.75">
      <c r="A79">
        <v>48</v>
      </c>
      <c r="B79" s="4"/>
      <c r="C79" s="4"/>
      <c r="D79" s="3"/>
      <c r="F79" s="3"/>
      <c r="G79" s="3"/>
      <c r="H79" s="3"/>
      <c r="I79" s="9"/>
      <c r="J79" s="8"/>
      <c r="K79" s="8"/>
      <c r="L79" s="8"/>
      <c r="M79" s="10"/>
      <c r="N79" s="10"/>
      <c r="O79" s="10"/>
    </row>
    <row r="80" spans="1:15" ht="12.75">
      <c r="A80">
        <v>49</v>
      </c>
      <c r="B80" s="4"/>
      <c r="C80" s="4"/>
      <c r="D80" s="3"/>
      <c r="F80" s="3"/>
      <c r="G80" s="3"/>
      <c r="H80" s="3"/>
      <c r="I80" s="9"/>
      <c r="J80" s="8"/>
      <c r="K80" s="8"/>
      <c r="L80" s="8"/>
      <c r="M80" s="10"/>
      <c r="N80" s="10"/>
      <c r="O80" s="10"/>
    </row>
    <row r="81" spans="1:15" ht="12.75">
      <c r="A81">
        <v>50</v>
      </c>
      <c r="B81" s="4"/>
      <c r="C81" s="4"/>
      <c r="D81" s="3"/>
      <c r="F81" s="3"/>
      <c r="G81" s="3"/>
      <c r="H81" s="3"/>
      <c r="I81" s="9"/>
      <c r="J81" s="8"/>
      <c r="K81" s="8"/>
      <c r="L81" s="8"/>
      <c r="M81" s="10"/>
      <c r="N81" s="10"/>
      <c r="O81" s="10"/>
    </row>
    <row r="82" spans="1:15" ht="12.75">
      <c r="A82">
        <v>51</v>
      </c>
      <c r="B82" s="4"/>
      <c r="C82" s="4"/>
      <c r="D82" s="3"/>
      <c r="F82" s="3"/>
      <c r="G82" s="3"/>
      <c r="H82" s="3"/>
      <c r="I82" s="9"/>
      <c r="J82" s="8"/>
      <c r="K82" s="8"/>
      <c r="L82" s="8"/>
      <c r="M82" s="10"/>
      <c r="N82" s="10"/>
      <c r="O82" s="10"/>
    </row>
    <row r="83" spans="1:15" ht="12.75">
      <c r="A83">
        <v>52</v>
      </c>
      <c r="B83" s="4"/>
      <c r="C83" s="4"/>
      <c r="D83" s="3"/>
      <c r="F83" s="3"/>
      <c r="G83" s="3"/>
      <c r="H83" s="3"/>
      <c r="I83" s="9"/>
      <c r="J83" s="8"/>
      <c r="K83" s="8"/>
      <c r="L83" s="8"/>
      <c r="M83" s="10"/>
      <c r="N83" s="10"/>
      <c r="O83" s="10"/>
    </row>
    <row r="84" spans="1:15" ht="12.75">
      <c r="A84">
        <v>53</v>
      </c>
      <c r="B84" s="4"/>
      <c r="C84" s="4"/>
      <c r="D84" s="3"/>
      <c r="F84" s="3"/>
      <c r="G84" s="3"/>
      <c r="H84" s="3"/>
      <c r="I84" s="9"/>
      <c r="J84" s="8"/>
      <c r="K84" s="8"/>
      <c r="L84" s="8"/>
      <c r="M84" s="10"/>
      <c r="N84" s="10"/>
      <c r="O84" s="10"/>
    </row>
    <row r="85" spans="1:15" ht="12.75">
      <c r="A85">
        <v>54</v>
      </c>
      <c r="B85" s="4"/>
      <c r="C85" s="4"/>
      <c r="D85" s="3"/>
      <c r="F85" s="3"/>
      <c r="G85" s="3"/>
      <c r="H85" s="3"/>
      <c r="I85" s="9"/>
      <c r="J85" s="8"/>
      <c r="K85" s="8"/>
      <c r="L85" s="8"/>
      <c r="M85" s="10"/>
      <c r="N85" s="10"/>
      <c r="O85" s="10"/>
    </row>
    <row r="86" spans="1:15" ht="12.75">
      <c r="A86">
        <v>55</v>
      </c>
      <c r="B86" s="4"/>
      <c r="C86" s="4"/>
      <c r="D86" s="3"/>
      <c r="F86" s="3"/>
      <c r="G86" s="3"/>
      <c r="H86" s="3"/>
      <c r="I86" s="9"/>
      <c r="J86" s="8"/>
      <c r="K86" s="8"/>
      <c r="L86" s="8"/>
      <c r="M86" s="10"/>
      <c r="N86" s="10"/>
      <c r="O86" s="10"/>
    </row>
    <row r="87" spans="1:15" ht="12.75">
      <c r="A87">
        <v>56</v>
      </c>
      <c r="B87" s="4"/>
      <c r="C87" s="4"/>
      <c r="D87" s="3"/>
      <c r="F87" s="3"/>
      <c r="G87" s="3"/>
      <c r="H87" s="3"/>
      <c r="I87" s="9"/>
      <c r="J87" s="8"/>
      <c r="K87" s="8"/>
      <c r="L87" s="8"/>
      <c r="M87" s="10"/>
      <c r="N87" s="10"/>
      <c r="O87" s="10"/>
    </row>
    <row r="88" spans="1:15" ht="12.75">
      <c r="A88">
        <v>57</v>
      </c>
      <c r="B88" s="4"/>
      <c r="C88" s="4"/>
      <c r="D88" s="3"/>
      <c r="F88" s="3"/>
      <c r="G88" s="3"/>
      <c r="H88" s="3"/>
      <c r="I88" s="9"/>
      <c r="J88" s="8"/>
      <c r="K88" s="8"/>
      <c r="L88" s="8"/>
      <c r="M88" s="10"/>
      <c r="N88" s="10"/>
      <c r="O88" s="10"/>
    </row>
    <row r="89" spans="1:15" ht="12.75">
      <c r="A89">
        <v>58</v>
      </c>
      <c r="B89" s="4"/>
      <c r="C89" s="4"/>
      <c r="D89" s="3"/>
      <c r="F89" s="3"/>
      <c r="G89" s="3"/>
      <c r="H89" s="3"/>
      <c r="I89" s="9"/>
      <c r="J89" s="8"/>
      <c r="K89" s="8"/>
      <c r="L89" s="8"/>
      <c r="M89" s="10"/>
      <c r="N89" s="10"/>
      <c r="O89" s="10"/>
    </row>
    <row r="90" spans="1:15" ht="12.75">
      <c r="A90">
        <v>59</v>
      </c>
      <c r="B90" s="4"/>
      <c r="C90" s="4"/>
      <c r="D90" s="3"/>
      <c r="F90" s="3"/>
      <c r="G90" s="3"/>
      <c r="H90" s="3"/>
      <c r="I90" s="9"/>
      <c r="J90" s="8"/>
      <c r="K90" s="8"/>
      <c r="L90" s="8"/>
      <c r="M90" s="10"/>
      <c r="N90" s="10"/>
      <c r="O90" s="10"/>
    </row>
    <row r="91" spans="1:15" ht="12.75">
      <c r="A91">
        <v>60</v>
      </c>
      <c r="B91" s="4"/>
      <c r="C91" s="4"/>
      <c r="D91" s="3"/>
      <c r="F91" s="3"/>
      <c r="G91" s="3"/>
      <c r="H91" s="3"/>
      <c r="I91" s="9"/>
      <c r="J91" s="8"/>
      <c r="K91" s="8"/>
      <c r="L91" s="8"/>
      <c r="M91" s="10"/>
      <c r="N91" s="10"/>
      <c r="O91" s="10"/>
    </row>
    <row r="92" spans="1:15" ht="12.75">
      <c r="A92">
        <v>61</v>
      </c>
      <c r="B92" s="4"/>
      <c r="C92" s="4"/>
      <c r="D92" s="3"/>
      <c r="F92" s="3"/>
      <c r="G92" s="3"/>
      <c r="H92" s="3"/>
      <c r="I92" s="9"/>
      <c r="J92" s="8"/>
      <c r="K92" s="8"/>
      <c r="L92" s="8"/>
      <c r="M92" s="10"/>
      <c r="N92" s="10"/>
      <c r="O92" s="10"/>
    </row>
    <row r="93" spans="1:15" ht="12.75">
      <c r="A93">
        <v>62</v>
      </c>
      <c r="B93" s="4"/>
      <c r="C93" s="4"/>
      <c r="D93" s="3"/>
      <c r="F93" s="3"/>
      <c r="G93" s="3"/>
      <c r="H93" s="3"/>
      <c r="I93" s="9"/>
      <c r="J93" s="8"/>
      <c r="K93" s="8"/>
      <c r="L93" s="8"/>
      <c r="M93" s="10"/>
      <c r="N93" s="10"/>
      <c r="O93" s="10"/>
    </row>
    <row r="94" spans="1:15" ht="12.75">
      <c r="A94">
        <v>63</v>
      </c>
      <c r="B94" s="4"/>
      <c r="C94" s="4"/>
      <c r="D94" s="3"/>
      <c r="F94" s="3"/>
      <c r="G94" s="3"/>
      <c r="H94" s="3"/>
      <c r="I94" s="9"/>
      <c r="J94" s="8"/>
      <c r="K94" s="8"/>
      <c r="L94" s="8"/>
      <c r="M94" s="10"/>
      <c r="N94" s="10"/>
      <c r="O94" s="10"/>
    </row>
    <row r="95" spans="1:15" ht="12.75">
      <c r="A95">
        <v>64</v>
      </c>
      <c r="B95" s="4"/>
      <c r="C95" s="4"/>
      <c r="D95" s="3"/>
      <c r="F95" s="3"/>
      <c r="G95" s="3"/>
      <c r="H95" s="3"/>
      <c r="I95" s="9"/>
      <c r="J95" s="8"/>
      <c r="K95" s="8"/>
      <c r="L95" s="8"/>
      <c r="M95" s="10"/>
      <c r="N95" s="10"/>
      <c r="O95" s="10"/>
    </row>
    <row r="96" spans="1:15" ht="12.75">
      <c r="A96">
        <v>65</v>
      </c>
      <c r="B96" s="4"/>
      <c r="C96" s="4"/>
      <c r="D96" s="3"/>
      <c r="F96" s="3"/>
      <c r="G96" s="3"/>
      <c r="H96" s="3"/>
      <c r="I96" s="9"/>
      <c r="J96" s="8"/>
      <c r="K96" s="8"/>
      <c r="L96" s="8"/>
      <c r="M96" s="10"/>
      <c r="N96" s="10"/>
      <c r="O96" s="10"/>
    </row>
    <row r="97" spans="1:15" ht="12.75">
      <c r="A97">
        <v>66</v>
      </c>
      <c r="B97" s="4"/>
      <c r="C97" s="4"/>
      <c r="D97" s="3"/>
      <c r="F97" s="3"/>
      <c r="G97" s="3"/>
      <c r="H97" s="3"/>
      <c r="I97" s="9"/>
      <c r="J97" s="8"/>
      <c r="K97" s="8"/>
      <c r="L97" s="8"/>
      <c r="M97" s="10"/>
      <c r="N97" s="10"/>
      <c r="O97" s="10"/>
    </row>
    <row r="98" spans="1:15" ht="12.75">
      <c r="A98">
        <v>67</v>
      </c>
      <c r="B98" s="4"/>
      <c r="C98" s="4"/>
      <c r="D98" s="3"/>
      <c r="F98" s="3"/>
      <c r="G98" s="3"/>
      <c r="H98" s="3"/>
      <c r="I98" s="9"/>
      <c r="J98" s="8"/>
      <c r="K98" s="8"/>
      <c r="L98" s="8"/>
      <c r="M98" s="10"/>
      <c r="N98" s="10"/>
      <c r="O98" s="10"/>
    </row>
    <row r="99" spans="1:15" ht="12.75">
      <c r="A99">
        <v>68</v>
      </c>
      <c r="B99" s="4"/>
      <c r="C99" s="4"/>
      <c r="D99" s="3"/>
      <c r="F99" s="3"/>
      <c r="G99" s="3"/>
      <c r="H99" s="3"/>
      <c r="I99" s="9"/>
      <c r="J99" s="8"/>
      <c r="K99" s="8"/>
      <c r="L99" s="8"/>
      <c r="M99" s="10"/>
      <c r="N99" s="10"/>
      <c r="O99" s="10"/>
    </row>
    <row r="100" spans="1:15" ht="12.75">
      <c r="A100">
        <v>69</v>
      </c>
      <c r="B100" s="4"/>
      <c r="C100" s="4"/>
      <c r="D100" s="3"/>
      <c r="F100" s="3"/>
      <c r="G100" s="3"/>
      <c r="H100" s="3"/>
      <c r="I100" s="9"/>
      <c r="J100" s="8"/>
      <c r="K100" s="8"/>
      <c r="L100" s="8"/>
      <c r="M100" s="10"/>
      <c r="N100" s="10"/>
      <c r="O100" s="10"/>
    </row>
    <row r="101" spans="1:15" ht="12.75">
      <c r="A101">
        <v>70</v>
      </c>
      <c r="B101" s="4"/>
      <c r="C101" s="4"/>
      <c r="D101" s="3"/>
      <c r="F101" s="3"/>
      <c r="G101" s="3"/>
      <c r="H101" s="3"/>
      <c r="I101" s="9"/>
      <c r="J101" s="8"/>
      <c r="K101" s="8"/>
      <c r="L101" s="8"/>
      <c r="M101" s="10"/>
      <c r="N101" s="10"/>
      <c r="O101" s="10"/>
    </row>
    <row r="102" spans="1:15" ht="12.75">
      <c r="A102">
        <v>71</v>
      </c>
      <c r="B102" s="4"/>
      <c r="C102" s="4"/>
      <c r="D102" s="3"/>
      <c r="F102" s="3"/>
      <c r="G102" s="3"/>
      <c r="H102" s="3"/>
      <c r="I102" s="9"/>
      <c r="J102" s="8"/>
      <c r="K102" s="8"/>
      <c r="L102" s="8"/>
      <c r="M102" s="10"/>
      <c r="N102" s="10"/>
      <c r="O102" s="10"/>
    </row>
    <row r="103" spans="1:15" ht="12.75">
      <c r="A103">
        <v>72</v>
      </c>
      <c r="B103" s="4"/>
      <c r="C103" s="4"/>
      <c r="D103" s="3"/>
      <c r="F103" s="3"/>
      <c r="G103" s="3"/>
      <c r="H103" s="3"/>
      <c r="I103" s="9"/>
      <c r="J103" s="8"/>
      <c r="K103" s="8"/>
      <c r="L103" s="8"/>
      <c r="M103" s="10"/>
      <c r="N103" s="10"/>
      <c r="O103" s="10"/>
    </row>
    <row r="104" spans="1:15" ht="12.75">
      <c r="A104">
        <v>73</v>
      </c>
      <c r="B104" s="4"/>
      <c r="C104" s="4"/>
      <c r="D104" s="3"/>
      <c r="F104" s="3"/>
      <c r="G104" s="3"/>
      <c r="H104" s="3"/>
      <c r="I104" s="9"/>
      <c r="J104" s="8"/>
      <c r="K104" s="8"/>
      <c r="L104" s="8"/>
      <c r="M104" s="10"/>
      <c r="N104" s="10"/>
      <c r="O104" s="10"/>
    </row>
    <row r="105" spans="1:15" ht="12.75">
      <c r="A105">
        <v>74</v>
      </c>
      <c r="B105" s="4"/>
      <c r="C105" s="4"/>
      <c r="D105" s="3"/>
      <c r="F105" s="3"/>
      <c r="G105" s="3"/>
      <c r="H105" s="3"/>
      <c r="I105" s="9"/>
      <c r="J105" s="8"/>
      <c r="K105" s="8"/>
      <c r="L105" s="8"/>
      <c r="M105" s="10"/>
      <c r="N105" s="10"/>
      <c r="O105" s="10"/>
    </row>
    <row r="106" spans="1:15" ht="12.75">
      <c r="A106">
        <v>75</v>
      </c>
      <c r="B106" s="4"/>
      <c r="C106" s="4"/>
      <c r="D106" s="3"/>
      <c r="F106" s="3"/>
      <c r="G106" s="3"/>
      <c r="H106" s="3"/>
      <c r="I106" s="9"/>
      <c r="J106" s="8"/>
      <c r="K106" s="8"/>
      <c r="L106" s="8"/>
      <c r="M106" s="10"/>
      <c r="N106" s="10"/>
      <c r="O106" s="10"/>
    </row>
    <row r="107" spans="1:15" ht="12.75">
      <c r="A107">
        <v>76</v>
      </c>
      <c r="B107" s="4"/>
      <c r="C107" s="4"/>
      <c r="D107" s="3"/>
      <c r="F107" s="3"/>
      <c r="G107" s="3"/>
      <c r="H107" s="3"/>
      <c r="I107" s="9"/>
      <c r="J107" s="8"/>
      <c r="K107" s="8"/>
      <c r="L107" s="8"/>
      <c r="M107" s="10"/>
      <c r="N107" s="10"/>
      <c r="O107" s="10"/>
    </row>
    <row r="108" spans="1:15" ht="12.75">
      <c r="A108">
        <v>77</v>
      </c>
      <c r="B108" s="4"/>
      <c r="C108" s="4"/>
      <c r="D108" s="3"/>
      <c r="F108" s="3"/>
      <c r="G108" s="3"/>
      <c r="H108" s="3"/>
      <c r="I108" s="9"/>
      <c r="J108" s="8"/>
      <c r="K108" s="8"/>
      <c r="L108" s="8"/>
      <c r="M108" s="10"/>
      <c r="N108" s="10"/>
      <c r="O108" s="10"/>
    </row>
    <row r="109" spans="1:15" ht="12.75">
      <c r="A109">
        <v>78</v>
      </c>
      <c r="B109" s="4"/>
      <c r="C109" s="4"/>
      <c r="D109" s="3"/>
      <c r="F109" s="3"/>
      <c r="G109" s="3"/>
      <c r="H109" s="3"/>
      <c r="I109" s="9"/>
      <c r="J109" s="8"/>
      <c r="K109" s="8"/>
      <c r="L109" s="8"/>
      <c r="M109" s="10"/>
      <c r="N109" s="10"/>
      <c r="O109" s="10"/>
    </row>
    <row r="110" spans="1:15" ht="12.75">
      <c r="A110">
        <v>79</v>
      </c>
      <c r="B110" s="4"/>
      <c r="C110" s="4"/>
      <c r="D110" s="3"/>
      <c r="F110" s="3"/>
      <c r="G110" s="3"/>
      <c r="H110" s="3"/>
      <c r="I110" s="9"/>
      <c r="J110" s="8"/>
      <c r="K110" s="8"/>
      <c r="L110" s="8"/>
      <c r="M110" s="10"/>
      <c r="N110" s="10"/>
      <c r="O110" s="10"/>
    </row>
    <row r="111" spans="1:15" ht="12.75">
      <c r="A111">
        <v>80</v>
      </c>
      <c r="B111" s="4"/>
      <c r="C111" s="4"/>
      <c r="D111" s="3"/>
      <c r="F111" s="3"/>
      <c r="G111" s="3"/>
      <c r="H111" s="3"/>
      <c r="I111" s="9"/>
      <c r="J111" s="8"/>
      <c r="K111" s="8"/>
      <c r="L111" s="8"/>
      <c r="M111" s="10"/>
      <c r="N111" s="10"/>
      <c r="O111" s="10"/>
    </row>
    <row r="112" spans="1:15" ht="12.75">
      <c r="A112">
        <v>81</v>
      </c>
      <c r="B112" s="4"/>
      <c r="C112" s="4"/>
      <c r="D112" s="3"/>
      <c r="F112" s="3"/>
      <c r="G112" s="3"/>
      <c r="H112" s="3"/>
      <c r="I112" s="9"/>
      <c r="J112" s="8"/>
      <c r="K112" s="8"/>
      <c r="L112" s="8"/>
      <c r="M112" s="10"/>
      <c r="N112" s="10"/>
      <c r="O112" s="10"/>
    </row>
    <row r="113" spans="1:15" ht="12.75">
      <c r="A113">
        <v>82</v>
      </c>
      <c r="B113" s="4"/>
      <c r="C113" s="4"/>
      <c r="D113" s="3"/>
      <c r="F113" s="3"/>
      <c r="G113" s="3"/>
      <c r="H113" s="3"/>
      <c r="I113" s="9"/>
      <c r="J113" s="8"/>
      <c r="K113" s="8"/>
      <c r="L113" s="8"/>
      <c r="M113" s="10"/>
      <c r="N113" s="10"/>
      <c r="O113" s="10"/>
    </row>
    <row r="114" spans="1:15" ht="12.75">
      <c r="A114">
        <v>83</v>
      </c>
      <c r="B114" s="4"/>
      <c r="C114" s="4"/>
      <c r="D114" s="3"/>
      <c r="F114" s="3"/>
      <c r="G114" s="3"/>
      <c r="H114" s="3"/>
      <c r="I114" s="9"/>
      <c r="J114" s="8"/>
      <c r="K114" s="8"/>
      <c r="L114" s="8"/>
      <c r="M114" s="10"/>
      <c r="N114" s="10"/>
      <c r="O114" s="10"/>
    </row>
    <row r="115" spans="1:15" ht="12.75">
      <c r="A115">
        <v>84</v>
      </c>
      <c r="B115" s="4"/>
      <c r="C115" s="4"/>
      <c r="D115" s="3"/>
      <c r="F115" s="3"/>
      <c r="G115" s="3"/>
      <c r="H115" s="3"/>
      <c r="I115" s="9"/>
      <c r="J115" s="8"/>
      <c r="K115" s="8"/>
      <c r="L115" s="8"/>
      <c r="M115" s="10"/>
      <c r="N115" s="10"/>
      <c r="O115" s="10"/>
    </row>
    <row r="116" spans="1:15" ht="12.75">
      <c r="A116">
        <v>85</v>
      </c>
      <c r="B116" s="4"/>
      <c r="C116" s="4"/>
      <c r="D116" s="3"/>
      <c r="F116" s="3"/>
      <c r="G116" s="3"/>
      <c r="H116" s="3"/>
      <c r="I116" s="9"/>
      <c r="J116" s="8"/>
      <c r="K116" s="8"/>
      <c r="L116" s="8"/>
      <c r="M116" s="10"/>
      <c r="N116" s="10"/>
      <c r="O116" s="10"/>
    </row>
    <row r="117" spans="1:15" ht="12.75">
      <c r="A117">
        <v>86</v>
      </c>
      <c r="B117" s="4"/>
      <c r="C117" s="4"/>
      <c r="D117" s="3"/>
      <c r="F117" s="3"/>
      <c r="G117" s="3"/>
      <c r="H117" s="3"/>
      <c r="I117" s="9"/>
      <c r="J117" s="8"/>
      <c r="K117" s="8"/>
      <c r="L117" s="8"/>
      <c r="M117" s="10"/>
      <c r="N117" s="10"/>
      <c r="O117" s="10"/>
    </row>
    <row r="118" spans="1:15" ht="12.75">
      <c r="A118">
        <v>87</v>
      </c>
      <c r="B118" s="4"/>
      <c r="C118" s="4"/>
      <c r="D118" s="3"/>
      <c r="F118" s="3"/>
      <c r="G118" s="3"/>
      <c r="H118" s="3"/>
      <c r="I118" s="9"/>
      <c r="J118" s="8"/>
      <c r="K118" s="8"/>
      <c r="L118" s="8"/>
      <c r="M118" s="10"/>
      <c r="N118" s="10"/>
      <c r="O118" s="10"/>
    </row>
    <row r="119" spans="1:15" ht="12.75">
      <c r="A119">
        <v>88</v>
      </c>
      <c r="B119" s="4"/>
      <c r="C119" s="4"/>
      <c r="D119" s="3"/>
      <c r="F119" s="3"/>
      <c r="G119" s="3"/>
      <c r="H119" s="3"/>
      <c r="I119" s="9"/>
      <c r="J119" s="8"/>
      <c r="K119" s="8"/>
      <c r="L119" s="8"/>
      <c r="M119" s="10"/>
      <c r="N119" s="10"/>
      <c r="O119" s="10"/>
    </row>
    <row r="120" spans="1:15" ht="12.75">
      <c r="A120">
        <v>89</v>
      </c>
      <c r="B120" s="4"/>
      <c r="C120" s="4"/>
      <c r="D120" s="3"/>
      <c r="F120" s="3"/>
      <c r="G120" s="3"/>
      <c r="H120" s="3"/>
      <c r="I120" s="9"/>
      <c r="J120" s="8"/>
      <c r="K120" s="8"/>
      <c r="L120" s="8"/>
      <c r="M120" s="10"/>
      <c r="N120" s="10"/>
      <c r="O120" s="10"/>
    </row>
    <row r="121" spans="1:15" ht="12.75">
      <c r="A121">
        <v>90</v>
      </c>
      <c r="B121" s="4"/>
      <c r="C121" s="4"/>
      <c r="D121" s="3"/>
      <c r="F121" s="3"/>
      <c r="G121" s="3"/>
      <c r="H121" s="3"/>
      <c r="I121" s="9"/>
      <c r="J121" s="8"/>
      <c r="K121" s="8"/>
      <c r="L121" s="8"/>
      <c r="M121" s="10"/>
      <c r="N121" s="10"/>
      <c r="O121" s="10"/>
    </row>
    <row r="122" spans="1:15" ht="12.75">
      <c r="A122">
        <v>91</v>
      </c>
      <c r="B122" s="4"/>
      <c r="C122" s="4"/>
      <c r="D122" s="3"/>
      <c r="F122" s="3"/>
      <c r="G122" s="3"/>
      <c r="H122" s="3"/>
      <c r="I122" s="9"/>
      <c r="J122" s="8"/>
      <c r="K122" s="8"/>
      <c r="L122" s="8"/>
      <c r="M122" s="10"/>
      <c r="N122" s="10"/>
      <c r="O122" s="10"/>
    </row>
    <row r="123" spans="1:15" ht="12.75">
      <c r="A123">
        <v>92</v>
      </c>
      <c r="B123" s="4"/>
      <c r="C123" s="4"/>
      <c r="D123" s="3"/>
      <c r="F123" s="3"/>
      <c r="G123" s="3"/>
      <c r="H123" s="3"/>
      <c r="I123" s="9"/>
      <c r="J123" s="8"/>
      <c r="K123" s="8"/>
      <c r="L123" s="8"/>
      <c r="M123" s="10"/>
      <c r="N123" s="10"/>
      <c r="O123" s="10"/>
    </row>
    <row r="124" spans="1:15" ht="12.75">
      <c r="A124">
        <v>93</v>
      </c>
      <c r="B124" s="4"/>
      <c r="C124" s="4"/>
      <c r="D124" s="3"/>
      <c r="F124" s="3"/>
      <c r="G124" s="3"/>
      <c r="H124" s="3"/>
      <c r="I124" s="9"/>
      <c r="J124" s="8"/>
      <c r="K124" s="8"/>
      <c r="L124" s="8"/>
      <c r="M124" s="10"/>
      <c r="N124" s="10"/>
      <c r="O124" s="10"/>
    </row>
    <row r="125" spans="1:15" ht="12.75">
      <c r="A125">
        <v>94</v>
      </c>
      <c r="B125" s="4"/>
      <c r="C125" s="4"/>
      <c r="D125" s="3"/>
      <c r="F125" s="3"/>
      <c r="G125" s="3"/>
      <c r="H125" s="3"/>
      <c r="I125" s="9"/>
      <c r="J125" s="8"/>
      <c r="K125" s="8"/>
      <c r="L125" s="8"/>
      <c r="M125" s="10"/>
      <c r="N125" s="10"/>
      <c r="O125" s="10"/>
    </row>
    <row r="126" spans="1:15" ht="12.75">
      <c r="A126">
        <v>95</v>
      </c>
      <c r="B126" s="4"/>
      <c r="C126" s="4"/>
      <c r="D126" s="3"/>
      <c r="F126" s="3"/>
      <c r="G126" s="3"/>
      <c r="H126" s="3"/>
      <c r="I126" s="9"/>
      <c r="J126" s="8"/>
      <c r="K126" s="8"/>
      <c r="L126" s="8"/>
      <c r="M126" s="10"/>
      <c r="N126" s="10"/>
      <c r="O126" s="10"/>
    </row>
    <row r="127" spans="1:15" ht="12.75">
      <c r="A127">
        <v>96</v>
      </c>
      <c r="B127" s="4"/>
      <c r="C127" s="4"/>
      <c r="D127" s="3"/>
      <c r="F127" s="3"/>
      <c r="G127" s="3"/>
      <c r="H127" s="3"/>
      <c r="I127" s="9"/>
      <c r="J127" s="8"/>
      <c r="K127" s="8"/>
      <c r="L127" s="8"/>
      <c r="M127" s="10"/>
      <c r="N127" s="10"/>
      <c r="O127" s="10"/>
    </row>
    <row r="128" spans="1:15" ht="12.75">
      <c r="A128">
        <v>97</v>
      </c>
      <c r="B128" s="4"/>
      <c r="C128" s="4"/>
      <c r="D128" s="3"/>
      <c r="F128" s="3"/>
      <c r="G128" s="3"/>
      <c r="H128" s="3"/>
      <c r="I128" s="9"/>
      <c r="J128" s="8"/>
      <c r="K128" s="8"/>
      <c r="L128" s="8"/>
      <c r="M128" s="10"/>
      <c r="N128" s="10"/>
      <c r="O128" s="10"/>
    </row>
    <row r="129" spans="1:15" ht="12.75">
      <c r="A129">
        <v>98</v>
      </c>
      <c r="B129" s="4"/>
      <c r="C129" s="4"/>
      <c r="D129" s="3"/>
      <c r="F129" s="3"/>
      <c r="G129" s="3"/>
      <c r="H129" s="3"/>
      <c r="I129" s="9"/>
      <c r="J129" s="8"/>
      <c r="K129" s="8"/>
      <c r="L129" s="8"/>
      <c r="M129" s="10"/>
      <c r="N129" s="10"/>
      <c r="O129" s="10"/>
    </row>
    <row r="130" spans="1:15" ht="12.75">
      <c r="A130">
        <v>99</v>
      </c>
      <c r="B130" s="4"/>
      <c r="C130" s="4"/>
      <c r="D130" s="3"/>
      <c r="F130" s="3"/>
      <c r="G130" s="3"/>
      <c r="H130" s="3"/>
      <c r="I130" s="9"/>
      <c r="J130" s="8"/>
      <c r="K130" s="8"/>
      <c r="L130" s="8"/>
      <c r="M130" s="10"/>
      <c r="N130" s="10"/>
      <c r="O130" s="10"/>
    </row>
    <row r="131" spans="1:15" ht="12.75">
      <c r="A131">
        <v>100</v>
      </c>
      <c r="B131" s="4"/>
      <c r="C131" s="4"/>
      <c r="D131" s="3"/>
      <c r="F131" s="3"/>
      <c r="G131" s="3"/>
      <c r="H131" s="3"/>
      <c r="I131" s="9"/>
      <c r="J131" s="8"/>
      <c r="K131" s="8"/>
      <c r="L131" s="8"/>
      <c r="M131" s="10"/>
      <c r="N131" s="10"/>
      <c r="O131" s="10"/>
    </row>
  </sheetData>
  <printOptions gridLines="1"/>
  <pageMargins left="0.75" right="0.75" top="1" bottom="1" header="0.5" footer="0.5"/>
  <pageSetup orientation="landscape"/>
  <headerFooter alignWithMargins="0">
    <oddHeader>&amp;C&amp;F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31"/>
  <sheetViews>
    <sheetView workbookViewId="0" topLeftCell="A1">
      <selection activeCell="A3" sqref="A3:D6"/>
    </sheetView>
  </sheetViews>
  <sheetFormatPr defaultColWidth="9.00390625" defaultRowHeight="12.75"/>
  <cols>
    <col min="1" max="1" width="6.00390625" style="0" customWidth="1"/>
    <col min="2" max="4" width="5.75390625" style="0" customWidth="1"/>
    <col min="5" max="5" width="1.37890625" style="0" customWidth="1"/>
    <col min="6" max="6" width="5.75390625" style="0" customWidth="1"/>
    <col min="7" max="7" width="6.00390625" style="0" customWidth="1"/>
    <col min="8" max="8" width="5.75390625" style="0" customWidth="1"/>
    <col min="9" max="9" width="6.375" style="0" customWidth="1"/>
    <col min="10" max="12" width="5.75390625" style="6" customWidth="1"/>
    <col min="13" max="14" width="6.125" style="0" customWidth="1"/>
    <col min="15" max="15" width="6.25390625" style="0" customWidth="1"/>
    <col min="16" max="16384" width="11.375" style="0" customWidth="1"/>
  </cols>
  <sheetData>
    <row r="2" spans="1:19" ht="12.75">
      <c r="A2" s="1" t="s">
        <v>0</v>
      </c>
      <c r="B2" s="19"/>
      <c r="C2" s="20" t="s">
        <v>1</v>
      </c>
      <c r="D2" s="19"/>
      <c r="G2" s="12"/>
      <c r="Q2" s="13" t="s">
        <v>35</v>
      </c>
      <c r="R2" s="17"/>
      <c r="S2" s="17"/>
    </row>
    <row r="3" spans="2:19" ht="12.75">
      <c r="B3" s="21" t="s">
        <v>2</v>
      </c>
      <c r="C3" s="21" t="s">
        <v>3</v>
      </c>
      <c r="D3" s="21" t="s">
        <v>4</v>
      </c>
      <c r="G3" s="12"/>
      <c r="H3" s="12"/>
      <c r="Q3" s="5" t="s">
        <v>2</v>
      </c>
      <c r="R3" s="5" t="s">
        <v>3</v>
      </c>
      <c r="S3" s="5" t="s">
        <v>4</v>
      </c>
    </row>
    <row r="4" spans="1:19" ht="12.75">
      <c r="A4" s="21" t="s">
        <v>2</v>
      </c>
      <c r="B4" s="18">
        <v>1</v>
      </c>
      <c r="C4" s="18">
        <v>0.69</v>
      </c>
      <c r="D4" s="18">
        <v>3</v>
      </c>
      <c r="F4" s="12"/>
      <c r="G4" s="11"/>
      <c r="H4" s="4"/>
      <c r="P4" s="25" t="s">
        <v>34</v>
      </c>
      <c r="Q4">
        <f>COUNTIF(B32:B131,"&lt;0")</f>
        <v>0</v>
      </c>
      <c r="R4">
        <f>COUNTIF(C32:C131,"&lt;0")</f>
        <v>0</v>
      </c>
      <c r="S4">
        <f>COUNTIF(D32:D131,"&lt;0")</f>
        <v>0</v>
      </c>
    </row>
    <row r="5" spans="1:19" ht="12.75">
      <c r="A5" s="21" t="s">
        <v>3</v>
      </c>
      <c r="B5" s="18">
        <v>2.3</v>
      </c>
      <c r="C5" s="18">
        <v>1</v>
      </c>
      <c r="D5" s="18">
        <v>0.34</v>
      </c>
      <c r="F5" s="12"/>
      <c r="G5" s="11"/>
      <c r="H5" s="4"/>
      <c r="P5" s="26" t="s">
        <v>33</v>
      </c>
      <c r="Q5">
        <f>COUNTIF(B32:B131,"&gt;1")</f>
        <v>0</v>
      </c>
      <c r="R5">
        <f>COUNTIF(C32:C131,"&gt;1")</f>
        <v>0</v>
      </c>
      <c r="S5">
        <f>COUNTIF(D32:D131,"&gt;1")</f>
        <v>0</v>
      </c>
    </row>
    <row r="6" spans="1:8" ht="12.75">
      <c r="A6" s="21" t="s">
        <v>4</v>
      </c>
      <c r="B6" s="18">
        <v>1.32</v>
      </c>
      <c r="C6" s="18">
        <v>1.32</v>
      </c>
      <c r="D6" s="18">
        <v>1</v>
      </c>
      <c r="F6" s="12"/>
      <c r="G6" s="11"/>
      <c r="H6" s="4"/>
    </row>
    <row r="7" spans="2:4" ht="12.75">
      <c r="B7" s="2"/>
      <c r="C7" s="2"/>
      <c r="D7" s="2"/>
    </row>
    <row r="8" spans="2:8" ht="12.75">
      <c r="B8" s="2"/>
      <c r="C8" s="2"/>
      <c r="D8" s="2"/>
      <c r="G8" s="4"/>
      <c r="H8" s="4"/>
    </row>
    <row r="13" spans="1:2" ht="12.75">
      <c r="A13" s="15" t="s">
        <v>5</v>
      </c>
      <c r="B13" s="14"/>
    </row>
    <row r="14" spans="1:2" ht="12.75">
      <c r="A14" s="15" t="s">
        <v>6</v>
      </c>
      <c r="B14" s="14"/>
    </row>
    <row r="15" spans="1:2" ht="12.75">
      <c r="A15" s="12" t="s">
        <v>24</v>
      </c>
      <c r="B15" s="18">
        <v>0.1</v>
      </c>
    </row>
    <row r="16" spans="1:2" ht="12.75">
      <c r="A16" s="12" t="s">
        <v>25</v>
      </c>
      <c r="B16" s="18">
        <v>0.2</v>
      </c>
    </row>
    <row r="17" spans="1:2" ht="12.75">
      <c r="A17" s="12" t="s">
        <v>26</v>
      </c>
      <c r="B17" s="18">
        <f>1-B15-B16</f>
        <v>0.7</v>
      </c>
    </row>
    <row r="18" spans="10:12" ht="12.75">
      <c r="J18"/>
      <c r="K18"/>
      <c r="L18"/>
    </row>
    <row r="19" spans="1:12" ht="12.75">
      <c r="A19" s="16" t="s">
        <v>7</v>
      </c>
      <c r="B19" s="17"/>
      <c r="J19"/>
      <c r="K19"/>
      <c r="L19"/>
    </row>
    <row r="20" spans="1:12" ht="12.75">
      <c r="A20" s="16" t="s">
        <v>8</v>
      </c>
      <c r="B20" s="17"/>
      <c r="J20"/>
      <c r="K20"/>
      <c r="L20"/>
    </row>
    <row r="21" spans="1:12" ht="12.75">
      <c r="A21" s="12" t="s">
        <v>24</v>
      </c>
      <c r="B21" s="9">
        <f>B131</f>
        <v>0.29927965529071243</v>
      </c>
      <c r="J21"/>
      <c r="K21"/>
      <c r="L21"/>
    </row>
    <row r="22" spans="1:12" ht="12.75">
      <c r="A22" s="12" t="s">
        <v>25</v>
      </c>
      <c r="B22" s="9">
        <f>C131</f>
        <v>0.49628479560060773</v>
      </c>
      <c r="J22"/>
      <c r="K22"/>
      <c r="L22"/>
    </row>
    <row r="23" spans="1:15" ht="12.75">
      <c r="A23" s="12" t="s">
        <v>26</v>
      </c>
      <c r="B23" s="9">
        <f>D131</f>
        <v>0.20443554910867995</v>
      </c>
      <c r="C23" s="3"/>
      <c r="D23" s="3"/>
      <c r="E23" s="3"/>
      <c r="F23" s="3"/>
      <c r="G23" s="3"/>
      <c r="H23" s="3"/>
      <c r="I23" s="3"/>
      <c r="J23" s="7"/>
      <c r="K23" s="7"/>
      <c r="L23" s="7"/>
      <c r="M23" s="4"/>
      <c r="N23" s="4"/>
      <c r="O23" s="4"/>
    </row>
    <row r="24" spans="2:15" ht="12.75">
      <c r="B24" s="3"/>
      <c r="C24" s="3"/>
      <c r="D24" s="3"/>
      <c r="E24" s="3"/>
      <c r="F24" s="3"/>
      <c r="G24" s="3"/>
      <c r="H24" s="3"/>
      <c r="I24" s="3"/>
      <c r="J24" s="7"/>
      <c r="K24" s="7"/>
      <c r="L24" s="7"/>
      <c r="M24" s="4"/>
      <c r="N24" s="4"/>
      <c r="O24" s="4"/>
    </row>
    <row r="25" spans="10:12" ht="12.75">
      <c r="J25"/>
      <c r="K25"/>
      <c r="L25"/>
    </row>
    <row r="26" spans="10:12" ht="12.75">
      <c r="J26"/>
      <c r="K26"/>
      <c r="L26"/>
    </row>
    <row r="27" spans="10:12" ht="12.75">
      <c r="J27"/>
      <c r="K27"/>
      <c r="L27"/>
    </row>
    <row r="28" spans="10:12" ht="12.75">
      <c r="J28"/>
      <c r="K28"/>
      <c r="L28"/>
    </row>
    <row r="29" spans="10:12" ht="12.75">
      <c r="J29"/>
      <c r="K29"/>
      <c r="L29"/>
    </row>
    <row r="30" spans="1:15" ht="12.75">
      <c r="A30" s="14"/>
      <c r="B30" s="23"/>
      <c r="C30" s="20" t="s">
        <v>20</v>
      </c>
      <c r="D30" s="14"/>
      <c r="E30" s="23"/>
      <c r="F30" s="14"/>
      <c r="G30" s="20" t="s">
        <v>21</v>
      </c>
      <c r="H30" s="14"/>
      <c r="I30" s="14"/>
      <c r="J30" s="23"/>
      <c r="K30" s="20" t="s">
        <v>22</v>
      </c>
      <c r="L30" s="14"/>
      <c r="M30" s="23"/>
      <c r="N30" s="20" t="s">
        <v>23</v>
      </c>
      <c r="O30" s="14"/>
    </row>
    <row r="31" spans="1:15" s="5" customFormat="1" ht="12.75">
      <c r="A31" s="13" t="s">
        <v>9</v>
      </c>
      <c r="B31" s="24" t="s">
        <v>2</v>
      </c>
      <c r="C31" s="21" t="s">
        <v>3</v>
      </c>
      <c r="D31" s="21" t="s">
        <v>4</v>
      </c>
      <c r="E31" s="24"/>
      <c r="F31" s="21" t="s">
        <v>10</v>
      </c>
      <c r="G31" s="21" t="s">
        <v>11</v>
      </c>
      <c r="H31" s="21" t="s">
        <v>12</v>
      </c>
      <c r="I31" s="21" t="s">
        <v>13</v>
      </c>
      <c r="J31" s="24" t="s">
        <v>30</v>
      </c>
      <c r="K31" s="21" t="s">
        <v>31</v>
      </c>
      <c r="L31" s="21" t="s">
        <v>32</v>
      </c>
      <c r="M31" s="24" t="s">
        <v>27</v>
      </c>
      <c r="N31" s="21" t="s">
        <v>28</v>
      </c>
      <c r="O31" s="21" t="s">
        <v>29</v>
      </c>
    </row>
    <row r="32" spans="1:15" ht="12.75">
      <c r="A32">
        <v>1</v>
      </c>
      <c r="B32" s="3">
        <f>B15</f>
        <v>0.1</v>
      </c>
      <c r="C32" s="3">
        <f>B16</f>
        <v>0.2</v>
      </c>
      <c r="D32" s="3">
        <f>B17</f>
        <v>0.7</v>
      </c>
      <c r="E32" s="3"/>
      <c r="F32" s="3">
        <f>B32*$B$4+C32*$C$4+D32*$D$4</f>
        <v>2.3379999999999996</v>
      </c>
      <c r="G32" s="3">
        <f aca="true" t="shared" si="0" ref="G32:G63">$B$5*B32+$C$5*C32+$D$5*D32</f>
        <v>0.6679999999999999</v>
      </c>
      <c r="H32" s="3">
        <f aca="true" t="shared" si="1" ref="H32:H63">$B$6*B32+$C$6*C32+$D$6*D32</f>
        <v>1.096</v>
      </c>
      <c r="I32" s="9">
        <f>B32*F32+C32*G32+D32*H32</f>
        <v>1.1345999999999998</v>
      </c>
      <c r="J32" s="8">
        <f>B32*(F32)/I32</f>
        <v>0.2060638110347259</v>
      </c>
      <c r="K32" s="8">
        <f aca="true" t="shared" si="2" ref="K32:K63">C32*(G32)/I32</f>
        <v>0.11775074916270052</v>
      </c>
      <c r="L32" s="8">
        <f aca="true" t="shared" si="3" ref="L32:L63">D32*(H32)/I32</f>
        <v>0.6761854398025737</v>
      </c>
      <c r="M32" s="10">
        <f>J32-B32</f>
        <v>0.1060638110347259</v>
      </c>
      <c r="N32" s="10">
        <f aca="true" t="shared" si="4" ref="N32:N63">K32-C32</f>
        <v>-0.08224925083729949</v>
      </c>
      <c r="O32" s="10">
        <f aca="true" t="shared" si="5" ref="O32:O63">L32-D32</f>
        <v>-0.023814560197426227</v>
      </c>
    </row>
    <row r="33" spans="1:15" ht="12.75">
      <c r="A33">
        <f aca="true" t="shared" si="6" ref="A33:A64">A32+1</f>
        <v>2</v>
      </c>
      <c r="B33" s="4">
        <f aca="true" t="shared" si="7" ref="B33:B64">J32</f>
        <v>0.2060638110347259</v>
      </c>
      <c r="C33" s="4">
        <f aca="true" t="shared" si="8" ref="C33:C64">K32</f>
        <v>0.11775074916270052</v>
      </c>
      <c r="D33" s="3">
        <f aca="true" t="shared" si="9" ref="D33:D64">L32</f>
        <v>0.6761854398025737</v>
      </c>
      <c r="F33" s="3">
        <f aca="true" t="shared" si="10" ref="F33:F63">B33*$B$4+C33*$C$4+D33*$D$4</f>
        <v>2.3158681473647107</v>
      </c>
      <c r="G33" s="3">
        <f t="shared" si="0"/>
        <v>0.8216005640754451</v>
      </c>
      <c r="H33" s="3">
        <f t="shared" si="1"/>
        <v>1.1036206592631768</v>
      </c>
      <c r="I33" s="9">
        <f aca="true" t="shared" si="11" ref="I33:I64">B33*F33+C33*G33+D33*H33</f>
        <v>1.320212919091361</v>
      </c>
      <c r="J33" s="8">
        <f aca="true" t="shared" si="12" ref="J33:J63">B33*(F33)/I33</f>
        <v>0.36146943375493384</v>
      </c>
      <c r="K33" s="8">
        <f t="shared" si="2"/>
        <v>0.07327915106221299</v>
      </c>
      <c r="L33" s="8">
        <f t="shared" si="3"/>
        <v>0.5652514151828533</v>
      </c>
      <c r="M33" s="10">
        <f aca="true" t="shared" si="13" ref="M33:M63">J33-B33</f>
        <v>0.15540562272020794</v>
      </c>
      <c r="N33" s="10">
        <f t="shared" si="4"/>
        <v>-0.044471598100487536</v>
      </c>
      <c r="O33" s="10">
        <f t="shared" si="5"/>
        <v>-0.11093402461972046</v>
      </c>
    </row>
    <row r="34" spans="1:15" ht="12.75">
      <c r="A34">
        <f t="shared" si="6"/>
        <v>3</v>
      </c>
      <c r="B34" s="4">
        <f t="shared" si="7"/>
        <v>0.36146943375493384</v>
      </c>
      <c r="C34" s="4">
        <f t="shared" si="8"/>
        <v>0.07327915106221299</v>
      </c>
      <c r="D34" s="3">
        <f t="shared" si="9"/>
        <v>0.5652514151828533</v>
      </c>
      <c r="F34" s="3">
        <f t="shared" si="10"/>
        <v>2.1077862935364204</v>
      </c>
      <c r="G34" s="3">
        <f t="shared" si="0"/>
        <v>1.0968443298607309</v>
      </c>
      <c r="H34" s="3">
        <f t="shared" si="1"/>
        <v>1.1391195471414872</v>
      </c>
      <c r="I34" s="9">
        <f t="shared" si="11"/>
        <v>1.4861650754247937</v>
      </c>
      <c r="J34" s="8">
        <f t="shared" si="12"/>
        <v>0.5126619718090503</v>
      </c>
      <c r="K34" s="8">
        <f t="shared" si="2"/>
        <v>0.054082700952060976</v>
      </c>
      <c r="L34" s="8">
        <f t="shared" si="3"/>
        <v>0.43325532723888865</v>
      </c>
      <c r="M34" s="10">
        <f t="shared" si="13"/>
        <v>0.15119253805411642</v>
      </c>
      <c r="N34" s="10">
        <f t="shared" si="4"/>
        <v>-0.01919645011015201</v>
      </c>
      <c r="O34" s="10">
        <f t="shared" si="5"/>
        <v>-0.1319960879439646</v>
      </c>
    </row>
    <row r="35" spans="1:15" ht="12.75">
      <c r="A35">
        <f t="shared" si="6"/>
        <v>4</v>
      </c>
      <c r="B35" s="4">
        <f t="shared" si="7"/>
        <v>0.5126619718090503</v>
      </c>
      <c r="C35" s="4">
        <f t="shared" si="8"/>
        <v>0.054082700952060976</v>
      </c>
      <c r="D35" s="3">
        <f t="shared" si="9"/>
        <v>0.43325532723888865</v>
      </c>
      <c r="F35" s="3">
        <f t="shared" si="10"/>
        <v>1.8497450171826384</v>
      </c>
      <c r="G35" s="3">
        <f t="shared" si="0"/>
        <v>1.3805120473740986</v>
      </c>
      <c r="H35" s="3">
        <f t="shared" si="1"/>
        <v>1.1813582952835555</v>
      </c>
      <c r="I35" s="9">
        <f t="shared" si="11"/>
        <v>1.5347855228811202</v>
      </c>
      <c r="J35" s="8">
        <f t="shared" si="12"/>
        <v>0.6178673917073877</v>
      </c>
      <c r="K35" s="8">
        <f t="shared" si="2"/>
        <v>0.04864641938939757</v>
      </c>
      <c r="L35" s="8">
        <f t="shared" si="3"/>
        <v>0.33348618890321474</v>
      </c>
      <c r="M35" s="10">
        <f t="shared" si="13"/>
        <v>0.10520541989833743</v>
      </c>
      <c r="N35" s="10">
        <f t="shared" si="4"/>
        <v>-0.005436281562663403</v>
      </c>
      <c r="O35" s="10">
        <f t="shared" si="5"/>
        <v>-0.09976913833567391</v>
      </c>
    </row>
    <row r="36" spans="1:15" ht="12.75">
      <c r="A36">
        <f t="shared" si="6"/>
        <v>5</v>
      </c>
      <c r="B36" s="4">
        <f t="shared" si="7"/>
        <v>0.6178673917073877</v>
      </c>
      <c r="C36" s="4">
        <f t="shared" si="8"/>
        <v>0.04864641938939757</v>
      </c>
      <c r="D36" s="3">
        <f t="shared" si="9"/>
        <v>0.33348618890321474</v>
      </c>
      <c r="F36" s="3">
        <f t="shared" si="10"/>
        <v>1.6518919877957163</v>
      </c>
      <c r="G36" s="3">
        <f t="shared" si="0"/>
        <v>1.5831267245434821</v>
      </c>
      <c r="H36" s="3">
        <f t="shared" si="1"/>
        <v>1.2132844195509713</v>
      </c>
      <c r="I36" s="9">
        <f t="shared" si="11"/>
        <v>1.5022772376020792</v>
      </c>
      <c r="J36" s="8">
        <f t="shared" si="12"/>
        <v>0.6794020226991014</v>
      </c>
      <c r="K36" s="8">
        <f t="shared" si="2"/>
        <v>0.05126447013976838</v>
      </c>
      <c r="L36" s="8">
        <f t="shared" si="3"/>
        <v>0.2693335071611302</v>
      </c>
      <c r="M36" s="10">
        <f t="shared" si="13"/>
        <v>0.061534630991713746</v>
      </c>
      <c r="N36" s="10">
        <f t="shared" si="4"/>
        <v>0.002618050750370804</v>
      </c>
      <c r="O36" s="10">
        <f t="shared" si="5"/>
        <v>-0.06415268174208455</v>
      </c>
    </row>
    <row r="37" spans="1:15" ht="12.75">
      <c r="A37">
        <f t="shared" si="6"/>
        <v>6</v>
      </c>
      <c r="B37" s="4">
        <f t="shared" si="7"/>
        <v>0.6794020226991014</v>
      </c>
      <c r="C37" s="4">
        <f t="shared" si="8"/>
        <v>0.05126447013976838</v>
      </c>
      <c r="D37" s="3">
        <f t="shared" si="9"/>
        <v>0.2693335071611302</v>
      </c>
      <c r="F37" s="3">
        <f t="shared" si="10"/>
        <v>1.522775028578932</v>
      </c>
      <c r="G37" s="3">
        <f t="shared" si="0"/>
        <v>1.705462514782486</v>
      </c>
      <c r="H37" s="3">
        <f t="shared" si="1"/>
        <v>1.2338132777084383</v>
      </c>
      <c r="I37" s="9">
        <f t="shared" si="11"/>
        <v>1.4543133239629527</v>
      </c>
      <c r="J37" s="8">
        <f t="shared" si="12"/>
        <v>0.7113848284859441</v>
      </c>
      <c r="K37" s="8">
        <f t="shared" si="2"/>
        <v>0.06011746624538814</v>
      </c>
      <c r="L37" s="8">
        <f t="shared" si="3"/>
        <v>0.2284977052686677</v>
      </c>
      <c r="M37" s="10">
        <f t="shared" si="13"/>
        <v>0.03198280578684265</v>
      </c>
      <c r="N37" s="10">
        <f t="shared" si="4"/>
        <v>0.008852996105619765</v>
      </c>
      <c r="O37" s="10">
        <f t="shared" si="5"/>
        <v>-0.0408358018924625</v>
      </c>
    </row>
    <row r="38" spans="1:15" ht="12.75">
      <c r="A38">
        <f t="shared" si="6"/>
        <v>7</v>
      </c>
      <c r="B38" s="4">
        <f t="shared" si="7"/>
        <v>0.7113848284859441</v>
      </c>
      <c r="C38" s="4">
        <f t="shared" si="8"/>
        <v>0.06011746624538814</v>
      </c>
      <c r="D38" s="3">
        <f t="shared" si="9"/>
        <v>0.2284977052686677</v>
      </c>
      <c r="F38" s="3">
        <f t="shared" si="10"/>
        <v>1.438358996001265</v>
      </c>
      <c r="G38" s="3">
        <f t="shared" si="0"/>
        <v>1.7739917915544063</v>
      </c>
      <c r="H38" s="3">
        <f t="shared" si="1"/>
        <v>1.2468807343140262</v>
      </c>
      <c r="I38" s="9">
        <f t="shared" si="11"/>
        <v>1.4147840458544088</v>
      </c>
      <c r="J38" s="8">
        <f t="shared" si="12"/>
        <v>0.7232388368174121</v>
      </c>
      <c r="K38" s="8">
        <f t="shared" si="2"/>
        <v>0.07538103921999025</v>
      </c>
      <c r="L38" s="8">
        <f t="shared" si="3"/>
        <v>0.20138012396259766</v>
      </c>
      <c r="M38" s="10">
        <f t="shared" si="13"/>
        <v>0.011854008331467991</v>
      </c>
      <c r="N38" s="10">
        <f t="shared" si="4"/>
        <v>0.015263572974602103</v>
      </c>
      <c r="O38" s="10">
        <f t="shared" si="5"/>
        <v>-0.027117581306070032</v>
      </c>
    </row>
    <row r="39" spans="1:15" ht="12.75">
      <c r="A39">
        <f t="shared" si="6"/>
        <v>8</v>
      </c>
      <c r="B39" s="4">
        <f t="shared" si="7"/>
        <v>0.7232388368174121</v>
      </c>
      <c r="C39" s="4">
        <f t="shared" si="8"/>
        <v>0.07538103921999025</v>
      </c>
      <c r="D39" s="3">
        <f t="shared" si="9"/>
        <v>0.20138012396259766</v>
      </c>
      <c r="F39" s="3">
        <f t="shared" si="10"/>
        <v>1.3793921257669983</v>
      </c>
      <c r="G39" s="3">
        <f t="shared" si="0"/>
        <v>1.8072996060473212</v>
      </c>
      <c r="H39" s="3">
        <f t="shared" si="1"/>
        <v>1.2555583603319687</v>
      </c>
      <c r="I39" s="9">
        <f t="shared" si="11"/>
        <v>1.386710577286475</v>
      </c>
      <c r="J39" s="8">
        <f t="shared" si="12"/>
        <v>0.7194218987692375</v>
      </c>
      <c r="K39" s="8">
        <f t="shared" si="2"/>
        <v>0.09824409268754107</v>
      </c>
      <c r="L39" s="8">
        <f t="shared" si="3"/>
        <v>0.18233400854322146</v>
      </c>
      <c r="M39" s="10">
        <f t="shared" si="13"/>
        <v>-0.003816938048174623</v>
      </c>
      <c r="N39" s="10">
        <f t="shared" si="4"/>
        <v>0.022863053467550826</v>
      </c>
      <c r="O39" s="10">
        <f t="shared" si="5"/>
        <v>-0.019046115419376203</v>
      </c>
    </row>
    <row r="40" spans="1:15" ht="12.75">
      <c r="A40">
        <f t="shared" si="6"/>
        <v>9</v>
      </c>
      <c r="B40" s="4">
        <f t="shared" si="7"/>
        <v>0.7194218987692375</v>
      </c>
      <c r="C40" s="4">
        <f t="shared" si="8"/>
        <v>0.09824409268754107</v>
      </c>
      <c r="D40" s="3">
        <f t="shared" si="9"/>
        <v>0.18233400854322146</v>
      </c>
      <c r="F40" s="3">
        <f t="shared" si="10"/>
        <v>1.3342123483533053</v>
      </c>
      <c r="G40" s="3">
        <f t="shared" si="0"/>
        <v>1.8149080227614822</v>
      </c>
      <c r="H40" s="3">
        <f t="shared" si="1"/>
        <v>1.2616531172661691</v>
      </c>
      <c r="I40" s="9">
        <f t="shared" si="11"/>
        <v>1.3682078432834306</v>
      </c>
      <c r="J40" s="8">
        <f t="shared" si="12"/>
        <v>0.7015466149574311</v>
      </c>
      <c r="K40" s="8">
        <f t="shared" si="2"/>
        <v>0.1303193757314286</v>
      </c>
      <c r="L40" s="8">
        <f t="shared" si="3"/>
        <v>0.16813400931114042</v>
      </c>
      <c r="M40" s="10">
        <f t="shared" si="13"/>
        <v>-0.017875283811806364</v>
      </c>
      <c r="N40" s="10">
        <f t="shared" si="4"/>
        <v>0.03207528304388753</v>
      </c>
      <c r="O40" s="10">
        <f t="shared" si="5"/>
        <v>-0.01419999923208104</v>
      </c>
    </row>
    <row r="41" spans="1:15" ht="12.75">
      <c r="A41">
        <f t="shared" si="6"/>
        <v>10</v>
      </c>
      <c r="B41" s="4">
        <f t="shared" si="7"/>
        <v>0.7015466149574311</v>
      </c>
      <c r="C41" s="4">
        <f t="shared" si="8"/>
        <v>0.1303193757314286</v>
      </c>
      <c r="D41" s="3">
        <f t="shared" si="9"/>
        <v>0.16813400931114042</v>
      </c>
      <c r="F41" s="3">
        <f t="shared" si="10"/>
        <v>1.295869012145538</v>
      </c>
      <c r="G41" s="3">
        <f t="shared" si="0"/>
        <v>1.8010421532993077</v>
      </c>
      <c r="H41" s="3">
        <f t="shared" si="1"/>
        <v>1.2661971170204351</v>
      </c>
      <c r="I41" s="9">
        <f t="shared" si="11"/>
        <v>1.356714005845739</v>
      </c>
      <c r="J41" s="8">
        <f t="shared" si="12"/>
        <v>0.6700841260441003</v>
      </c>
      <c r="K41" s="8">
        <f t="shared" si="2"/>
        <v>0.17299938533297693</v>
      </c>
      <c r="L41" s="8">
        <f t="shared" si="3"/>
        <v>0.15691648862292287</v>
      </c>
      <c r="M41" s="10">
        <f t="shared" si="13"/>
        <v>-0.03146248891333081</v>
      </c>
      <c r="N41" s="10">
        <f t="shared" si="4"/>
        <v>0.04268000960154833</v>
      </c>
      <c r="O41" s="10">
        <f t="shared" si="5"/>
        <v>-0.011217520688217547</v>
      </c>
    </row>
    <row r="42" spans="1:15" ht="12.75">
      <c r="A42">
        <f t="shared" si="6"/>
        <v>11</v>
      </c>
      <c r="B42" s="4">
        <f t="shared" si="7"/>
        <v>0.6700841260441003</v>
      </c>
      <c r="C42" s="4">
        <f t="shared" si="8"/>
        <v>0.17299938533297693</v>
      </c>
      <c r="D42" s="3">
        <f t="shared" si="9"/>
        <v>0.15691648862292287</v>
      </c>
      <c r="F42" s="3">
        <f t="shared" si="10"/>
        <v>1.260203167792623</v>
      </c>
      <c r="G42" s="3">
        <f t="shared" si="0"/>
        <v>1.7675444813662013</v>
      </c>
      <c r="H42" s="3">
        <f t="shared" si="1"/>
        <v>1.2697867236406648</v>
      </c>
      <c r="I42" s="9">
        <f t="shared" si="11"/>
        <v>1.3494767211270737</v>
      </c>
      <c r="J42" s="8">
        <f t="shared" si="12"/>
        <v>0.6257552465396026</v>
      </c>
      <c r="K42" s="8">
        <f t="shared" si="2"/>
        <v>0.22659457850422163</v>
      </c>
      <c r="L42" s="8">
        <f t="shared" si="3"/>
        <v>0.1476501749561758</v>
      </c>
      <c r="M42" s="10">
        <f t="shared" si="13"/>
        <v>-0.04432887950449771</v>
      </c>
      <c r="N42" s="10">
        <f t="shared" si="4"/>
        <v>0.0535951931712447</v>
      </c>
      <c r="O42" s="10">
        <f t="shared" si="5"/>
        <v>-0.009266313666747072</v>
      </c>
    </row>
    <row r="43" spans="1:15" ht="12.75">
      <c r="A43">
        <f t="shared" si="6"/>
        <v>12</v>
      </c>
      <c r="B43" s="4">
        <f t="shared" si="7"/>
        <v>0.6257552465396026</v>
      </c>
      <c r="C43" s="4">
        <f t="shared" si="8"/>
        <v>0.22659457850422163</v>
      </c>
      <c r="D43" s="3">
        <f t="shared" si="9"/>
        <v>0.1476501749561758</v>
      </c>
      <c r="F43" s="3">
        <f t="shared" si="10"/>
        <v>1.225056030576043</v>
      </c>
      <c r="G43" s="3">
        <f t="shared" si="0"/>
        <v>1.7160327050304072</v>
      </c>
      <c r="H43" s="3">
        <f t="shared" si="1"/>
        <v>1.2727519440140238</v>
      </c>
      <c r="I43" s="9">
        <f t="shared" si="11"/>
        <v>1.3433509931432466</v>
      </c>
      <c r="J43" s="8">
        <f t="shared" si="12"/>
        <v>0.5706514844971681</v>
      </c>
      <c r="K43" s="8">
        <f t="shared" si="2"/>
        <v>0.28945801170399</v>
      </c>
      <c r="L43" s="8">
        <f t="shared" si="3"/>
        <v>0.139890503798842</v>
      </c>
      <c r="M43" s="10">
        <f t="shared" si="13"/>
        <v>-0.0551037620424345</v>
      </c>
      <c r="N43" s="10">
        <f t="shared" si="4"/>
        <v>0.06286343319976836</v>
      </c>
      <c r="O43" s="10">
        <f t="shared" si="5"/>
        <v>-0.007759671157333808</v>
      </c>
    </row>
    <row r="44" spans="1:15" ht="12.75">
      <c r="A44">
        <f t="shared" si="6"/>
        <v>13</v>
      </c>
      <c r="B44" s="4">
        <f t="shared" si="7"/>
        <v>0.5706514844971681</v>
      </c>
      <c r="C44" s="4">
        <f t="shared" si="8"/>
        <v>0.28945801170399</v>
      </c>
      <c r="D44" s="3">
        <f t="shared" si="9"/>
        <v>0.139890503798842</v>
      </c>
      <c r="F44" s="3">
        <f t="shared" si="10"/>
        <v>1.190049023969447</v>
      </c>
      <c r="G44" s="3">
        <f t="shared" si="0"/>
        <v>1.6495191973390826</v>
      </c>
      <c r="H44" s="3">
        <f t="shared" si="1"/>
        <v>1.2752350387843707</v>
      </c>
      <c r="I44" s="9">
        <f t="shared" si="11"/>
        <v>1.3349630613193846</v>
      </c>
      <c r="J44" s="8">
        <f t="shared" si="12"/>
        <v>0.5087056427474425</v>
      </c>
      <c r="K44" s="8">
        <f t="shared" si="2"/>
        <v>0.35766274061354</v>
      </c>
      <c r="L44" s="8">
        <f t="shared" si="3"/>
        <v>0.13363161663901765</v>
      </c>
      <c r="M44" s="10">
        <f t="shared" si="13"/>
        <v>-0.061945841749725616</v>
      </c>
      <c r="N44" s="10">
        <f t="shared" si="4"/>
        <v>0.06820472890954998</v>
      </c>
      <c r="O44" s="10">
        <f t="shared" si="5"/>
        <v>-0.006258887159824339</v>
      </c>
    </row>
    <row r="45" spans="1:15" ht="12.75">
      <c r="A45">
        <f t="shared" si="6"/>
        <v>14</v>
      </c>
      <c r="B45" s="4">
        <f t="shared" si="7"/>
        <v>0.5087056427474425</v>
      </c>
      <c r="C45" s="4">
        <f t="shared" si="8"/>
        <v>0.35766274061354</v>
      </c>
      <c r="D45" s="3">
        <f t="shared" si="9"/>
        <v>0.13363161663901765</v>
      </c>
      <c r="F45" s="3">
        <f t="shared" si="10"/>
        <v>1.1563877836878378</v>
      </c>
      <c r="G45" s="3">
        <f t="shared" si="0"/>
        <v>1.5731204685899236</v>
      </c>
      <c r="H45" s="3">
        <f t="shared" si="1"/>
        <v>1.2772378826755146</v>
      </c>
      <c r="I45" s="9">
        <f t="shared" si="11"/>
        <v>1.3215869319718652</v>
      </c>
      <c r="J45" s="8">
        <f t="shared" si="12"/>
        <v>0.44511713647811346</v>
      </c>
      <c r="K45" s="8">
        <f t="shared" si="2"/>
        <v>0.42573557932480094</v>
      </c>
      <c r="L45" s="8">
        <f t="shared" si="3"/>
        <v>0.12914728419708565</v>
      </c>
      <c r="M45" s="10">
        <f t="shared" si="13"/>
        <v>-0.06358850626932899</v>
      </c>
      <c r="N45" s="10">
        <f t="shared" si="4"/>
        <v>0.06807283871126096</v>
      </c>
      <c r="O45" s="10">
        <f t="shared" si="5"/>
        <v>-0.0044843324419319985</v>
      </c>
    </row>
    <row r="46" spans="1:15" ht="12.75">
      <c r="A46">
        <f t="shared" si="6"/>
        <v>15</v>
      </c>
      <c r="B46" s="4">
        <f t="shared" si="7"/>
        <v>0.44511713647811346</v>
      </c>
      <c r="C46" s="4">
        <f t="shared" si="8"/>
        <v>0.42573557932480094</v>
      </c>
      <c r="D46" s="3">
        <f t="shared" si="9"/>
        <v>0.12914728419708565</v>
      </c>
      <c r="F46" s="3">
        <f t="shared" si="10"/>
        <v>1.126316538803483</v>
      </c>
      <c r="G46" s="3">
        <f t="shared" si="0"/>
        <v>1.493415069851471</v>
      </c>
      <c r="H46" s="3">
        <f t="shared" si="1"/>
        <v>1.278672869056933</v>
      </c>
      <c r="I46" s="9">
        <f t="shared" si="11"/>
        <v>1.302279850870949</v>
      </c>
      <c r="J46" s="8">
        <f t="shared" si="12"/>
        <v>0.3849731624004275</v>
      </c>
      <c r="K46" s="8">
        <f t="shared" si="2"/>
        <v>0.4882206612583223</v>
      </c>
      <c r="L46" s="8">
        <f t="shared" si="3"/>
        <v>0.12680617634125022</v>
      </c>
      <c r="M46" s="10">
        <f t="shared" si="13"/>
        <v>-0.06014397407768596</v>
      </c>
      <c r="N46" s="10">
        <f t="shared" si="4"/>
        <v>0.06248508193352137</v>
      </c>
      <c r="O46" s="10">
        <f t="shared" si="5"/>
        <v>-0.0023411078558354392</v>
      </c>
    </row>
    <row r="47" spans="1:15" ht="12.75">
      <c r="A47">
        <f t="shared" si="6"/>
        <v>16</v>
      </c>
      <c r="B47" s="4">
        <f t="shared" si="7"/>
        <v>0.3849731624004275</v>
      </c>
      <c r="C47" s="4">
        <f t="shared" si="8"/>
        <v>0.4882206612583223</v>
      </c>
      <c r="D47" s="3">
        <f t="shared" si="9"/>
        <v>0.12680617634125022</v>
      </c>
      <c r="F47" s="3">
        <f t="shared" si="10"/>
        <v>1.1022639476924203</v>
      </c>
      <c r="G47" s="3">
        <f t="shared" si="0"/>
        <v>1.4167730347353304</v>
      </c>
      <c r="H47" s="3">
        <f t="shared" si="1"/>
        <v>1.2794220235708</v>
      </c>
      <c r="I47" s="9">
        <f t="shared" si="11"/>
        <v>1.2782785203503717</v>
      </c>
      <c r="J47" s="8">
        <f t="shared" si="12"/>
        <v>0.3319636769198154</v>
      </c>
      <c r="K47" s="8">
        <f t="shared" si="2"/>
        <v>0.5411167103722052</v>
      </c>
      <c r="L47" s="8">
        <f t="shared" si="3"/>
        <v>0.12691961270797933</v>
      </c>
      <c r="M47" s="10">
        <f t="shared" si="13"/>
        <v>-0.05300948548061213</v>
      </c>
      <c r="N47" s="10">
        <f t="shared" si="4"/>
        <v>0.052896049113882904</v>
      </c>
      <c r="O47" s="10">
        <f t="shared" si="5"/>
        <v>0.00011343636672911384</v>
      </c>
    </row>
    <row r="48" spans="1:15" ht="12.75">
      <c r="A48">
        <f t="shared" si="6"/>
        <v>17</v>
      </c>
      <c r="B48" s="4">
        <f t="shared" si="7"/>
        <v>0.3319636769198154</v>
      </c>
      <c r="C48" s="4">
        <f t="shared" si="8"/>
        <v>0.5411167103722052</v>
      </c>
      <c r="D48" s="3">
        <f t="shared" si="9"/>
        <v>0.12691961270797933</v>
      </c>
      <c r="F48" s="3">
        <f t="shared" si="10"/>
        <v>1.0860930452005748</v>
      </c>
      <c r="G48" s="3">
        <f t="shared" si="0"/>
        <v>1.3477858356084935</v>
      </c>
      <c r="H48" s="3">
        <f t="shared" si="1"/>
        <v>1.2793857239334465</v>
      </c>
      <c r="I48" s="9">
        <f t="shared" si="11"/>
        <v>1.2522320189982947</v>
      </c>
      <c r="J48" s="8">
        <f t="shared" si="12"/>
        <v>0.2879206371437728</v>
      </c>
      <c r="K48" s="8">
        <f t="shared" si="2"/>
        <v>0.5824075942684508</v>
      </c>
      <c r="L48" s="8">
        <f t="shared" si="3"/>
        <v>0.12967176858777632</v>
      </c>
      <c r="M48" s="10">
        <f t="shared" si="13"/>
        <v>-0.04404303977604257</v>
      </c>
      <c r="N48" s="10">
        <f t="shared" si="4"/>
        <v>0.04129088389624558</v>
      </c>
      <c r="O48" s="10">
        <f t="shared" si="5"/>
        <v>0.0027521558797969914</v>
      </c>
    </row>
    <row r="49" spans="1:15" ht="12.75">
      <c r="A49">
        <f t="shared" si="6"/>
        <v>18</v>
      </c>
      <c r="B49" s="4">
        <f t="shared" si="7"/>
        <v>0.2879206371437728</v>
      </c>
      <c r="C49" s="4">
        <f t="shared" si="8"/>
        <v>0.5824075942684508</v>
      </c>
      <c r="D49" s="3">
        <f t="shared" si="9"/>
        <v>0.12967176858777632</v>
      </c>
      <c r="F49" s="3">
        <f t="shared" si="10"/>
        <v>1.0787971829523328</v>
      </c>
      <c r="G49" s="3">
        <f t="shared" si="0"/>
        <v>1.288713461018972</v>
      </c>
      <c r="H49" s="3">
        <f t="shared" si="1"/>
        <v>1.2785050340519115</v>
      </c>
      <c r="I49" s="9">
        <f t="shared" si="11"/>
        <v>1.2269504877118578</v>
      </c>
      <c r="J49" s="8">
        <f t="shared" si="12"/>
        <v>0.2531544470419473</v>
      </c>
      <c r="K49" s="8">
        <f t="shared" si="2"/>
        <v>0.6117251788482049</v>
      </c>
      <c r="L49" s="8">
        <f t="shared" si="3"/>
        <v>0.1351203741098479</v>
      </c>
      <c r="M49" s="10">
        <f t="shared" si="13"/>
        <v>-0.03476619010182552</v>
      </c>
      <c r="N49" s="10">
        <f t="shared" si="4"/>
        <v>0.029317584579754086</v>
      </c>
      <c r="O49" s="10">
        <f t="shared" si="5"/>
        <v>0.005448605522071576</v>
      </c>
    </row>
    <row r="50" spans="1:15" ht="12.75">
      <c r="A50">
        <f t="shared" si="6"/>
        <v>19</v>
      </c>
      <c r="B50" s="4">
        <f t="shared" si="7"/>
        <v>0.2531544470419473</v>
      </c>
      <c r="C50" s="4">
        <f t="shared" si="8"/>
        <v>0.6117251788482049</v>
      </c>
      <c r="D50" s="3">
        <f t="shared" si="9"/>
        <v>0.1351203741098479</v>
      </c>
      <c r="F50" s="3">
        <f t="shared" si="10"/>
        <v>1.0806059427767523</v>
      </c>
      <c r="G50" s="3">
        <f t="shared" si="0"/>
        <v>1.2399213342420319</v>
      </c>
      <c r="H50" s="3">
        <f t="shared" si="1"/>
        <v>1.2767614802848488</v>
      </c>
      <c r="I50" s="9">
        <f t="shared" si="11"/>
        <v>1.2045677887259347</v>
      </c>
      <c r="J50" s="8">
        <f t="shared" si="12"/>
        <v>0.22710237022296112</v>
      </c>
      <c r="K50" s="8">
        <f t="shared" si="2"/>
        <v>0.6296790492373733</v>
      </c>
      <c r="L50" s="8">
        <f t="shared" si="3"/>
        <v>0.1432185805396654</v>
      </c>
      <c r="M50" s="10">
        <f t="shared" si="13"/>
        <v>-0.026052076818986164</v>
      </c>
      <c r="N50" s="10">
        <f t="shared" si="4"/>
        <v>0.017953870389168403</v>
      </c>
      <c r="O50" s="10">
        <f t="shared" si="5"/>
        <v>0.008098206429817512</v>
      </c>
    </row>
    <row r="51" spans="1:15" ht="12.75">
      <c r="A51">
        <f t="shared" si="6"/>
        <v>20</v>
      </c>
      <c r="B51" s="4">
        <f t="shared" si="7"/>
        <v>0.22710237022296112</v>
      </c>
      <c r="C51" s="4">
        <f t="shared" si="8"/>
        <v>0.6296790492373733</v>
      </c>
      <c r="D51" s="3">
        <f t="shared" si="9"/>
        <v>0.1432185805396654</v>
      </c>
      <c r="F51" s="3">
        <f t="shared" si="10"/>
        <v>1.091236655815745</v>
      </c>
      <c r="G51" s="3">
        <f t="shared" si="0"/>
        <v>1.20070881813367</v>
      </c>
      <c r="H51" s="3">
        <f t="shared" si="1"/>
        <v>1.274170054227307</v>
      </c>
      <c r="I51" s="9">
        <f t="shared" si="11"/>
        <v>1.1863684445558562</v>
      </c>
      <c r="J51" s="8">
        <f t="shared" si="12"/>
        <v>0.20889162396991368</v>
      </c>
      <c r="K51" s="8">
        <f t="shared" si="2"/>
        <v>0.6372903717077438</v>
      </c>
      <c r="L51" s="8">
        <f t="shared" si="3"/>
        <v>0.15381800432234244</v>
      </c>
      <c r="M51" s="10">
        <f t="shared" si="13"/>
        <v>-0.018210746253047444</v>
      </c>
      <c r="N51" s="10">
        <f t="shared" si="4"/>
        <v>0.007611322470370552</v>
      </c>
      <c r="O51" s="10">
        <f t="shared" si="5"/>
        <v>0.010599423782677031</v>
      </c>
    </row>
    <row r="52" spans="1:15" ht="12.75">
      <c r="A52">
        <f t="shared" si="6"/>
        <v>21</v>
      </c>
      <c r="B52" s="4">
        <f t="shared" si="7"/>
        <v>0.20889162396991368</v>
      </c>
      <c r="C52" s="4">
        <f t="shared" si="8"/>
        <v>0.6372903717077438</v>
      </c>
      <c r="D52" s="3">
        <f t="shared" si="9"/>
        <v>0.15381800432234244</v>
      </c>
      <c r="F52" s="3">
        <f t="shared" si="10"/>
        <v>1.1100759934152842</v>
      </c>
      <c r="G52" s="3">
        <f t="shared" si="0"/>
        <v>1.1700392283081416</v>
      </c>
      <c r="H52" s="3">
        <f t="shared" si="1"/>
        <v>1.2707782386168505</v>
      </c>
      <c r="I52" s="9">
        <f t="shared" si="11"/>
        <v>1.1730088843159767</v>
      </c>
      <c r="J52" s="8">
        <f t="shared" si="12"/>
        <v>0.19768441662720623</v>
      </c>
      <c r="K52" s="8">
        <f t="shared" si="2"/>
        <v>0.6356769711560669</v>
      </c>
      <c r="L52" s="8">
        <f t="shared" si="3"/>
        <v>0.16663861221672682</v>
      </c>
      <c r="M52" s="10">
        <f t="shared" si="13"/>
        <v>-0.011207207342707443</v>
      </c>
      <c r="N52" s="10">
        <f t="shared" si="4"/>
        <v>-0.0016134005516769134</v>
      </c>
      <c r="O52" s="10">
        <f t="shared" si="5"/>
        <v>0.012820607894384384</v>
      </c>
    </row>
    <row r="53" spans="1:15" ht="12.75">
      <c r="A53">
        <f t="shared" si="6"/>
        <v>22</v>
      </c>
      <c r="B53" s="4">
        <f t="shared" si="7"/>
        <v>0.19768441662720623</v>
      </c>
      <c r="C53" s="4">
        <f t="shared" si="8"/>
        <v>0.6356769711560669</v>
      </c>
      <c r="D53" s="3">
        <f t="shared" si="9"/>
        <v>0.16663861221672682</v>
      </c>
      <c r="F53" s="3">
        <f t="shared" si="10"/>
        <v>1.136217363375073</v>
      </c>
      <c r="G53" s="3">
        <f t="shared" si="0"/>
        <v>1.1470082575523284</v>
      </c>
      <c r="H53" s="3">
        <f t="shared" si="1"/>
        <v>1.2666756440906473</v>
      </c>
      <c r="I53" s="9">
        <f t="shared" si="11"/>
        <v>1.1648162731523597</v>
      </c>
      <c r="J53" s="8">
        <f t="shared" si="12"/>
        <v>0.19283081101934782</v>
      </c>
      <c r="K53" s="8">
        <f t="shared" si="2"/>
        <v>0.6259585754915798</v>
      </c>
      <c r="L53" s="8">
        <f t="shared" si="3"/>
        <v>0.18121061348907241</v>
      </c>
      <c r="M53" s="10">
        <f t="shared" si="13"/>
        <v>-0.004853605607858413</v>
      </c>
      <c r="N53" s="10">
        <f t="shared" si="4"/>
        <v>-0.009718395664487067</v>
      </c>
      <c r="O53" s="10">
        <f t="shared" si="5"/>
        <v>0.014572001272345592</v>
      </c>
    </row>
    <row r="54" spans="1:15" ht="12.75">
      <c r="A54">
        <f t="shared" si="6"/>
        <v>23</v>
      </c>
      <c r="B54" s="4">
        <f t="shared" si="7"/>
        <v>0.19283081101934782</v>
      </c>
      <c r="C54" s="4">
        <f t="shared" si="8"/>
        <v>0.6259585754915798</v>
      </c>
      <c r="D54" s="3">
        <f t="shared" si="9"/>
        <v>0.18121061348907241</v>
      </c>
      <c r="F54" s="3">
        <f t="shared" si="10"/>
        <v>1.168374068575755</v>
      </c>
      <c r="G54" s="3">
        <f t="shared" si="0"/>
        <v>1.1310810494223644</v>
      </c>
      <c r="H54" s="3">
        <f t="shared" si="1"/>
        <v>1.2620126036834969</v>
      </c>
      <c r="I54" s="9">
        <f t="shared" si="11"/>
        <v>1.1619984798238103</v>
      </c>
      <c r="J54" s="8">
        <f t="shared" si="12"/>
        <v>0.1938888244084443</v>
      </c>
      <c r="K54" s="8">
        <f t="shared" si="2"/>
        <v>0.6093036219542193</v>
      </c>
      <c r="L54" s="8">
        <f t="shared" si="3"/>
        <v>0.19680755363733654</v>
      </c>
      <c r="M54" s="10">
        <f t="shared" si="13"/>
        <v>0.0010580133890964738</v>
      </c>
      <c r="N54" s="10">
        <f t="shared" si="4"/>
        <v>-0.016654953537360573</v>
      </c>
      <c r="O54" s="10">
        <f t="shared" si="5"/>
        <v>0.015596940148264127</v>
      </c>
    </row>
    <row r="55" spans="1:15" ht="12.75">
      <c r="A55">
        <f t="shared" si="6"/>
        <v>24</v>
      </c>
      <c r="B55" s="4">
        <f t="shared" si="7"/>
        <v>0.1938888244084443</v>
      </c>
      <c r="C55" s="4">
        <f t="shared" si="8"/>
        <v>0.6093036219542193</v>
      </c>
      <c r="D55" s="3">
        <f t="shared" si="9"/>
        <v>0.19680755363733654</v>
      </c>
      <c r="F55" s="3">
        <f t="shared" si="10"/>
        <v>1.2047309844688652</v>
      </c>
      <c r="G55" s="3">
        <f t="shared" si="0"/>
        <v>1.1221624863303357</v>
      </c>
      <c r="H55" s="3">
        <f t="shared" si="1"/>
        <v>1.2570215828360525</v>
      </c>
      <c r="I55" s="9">
        <f t="shared" si="11"/>
        <v>1.1647128842366177</v>
      </c>
      <c r="J55" s="8">
        <f t="shared" si="12"/>
        <v>0.20055060562002183</v>
      </c>
      <c r="K55" s="8">
        <f t="shared" si="2"/>
        <v>0.5870439630195768</v>
      </c>
      <c r="L55" s="8">
        <f t="shared" si="3"/>
        <v>0.21240543136040144</v>
      </c>
      <c r="M55" s="10">
        <f t="shared" si="13"/>
        <v>0.006661781211577539</v>
      </c>
      <c r="N55" s="10">
        <f t="shared" si="4"/>
        <v>-0.022259658934642435</v>
      </c>
      <c r="O55" s="10">
        <f t="shared" si="5"/>
        <v>0.015597877723064896</v>
      </c>
    </row>
    <row r="56" spans="1:15" ht="12.75">
      <c r="A56">
        <f t="shared" si="6"/>
        <v>25</v>
      </c>
      <c r="B56" s="4">
        <f t="shared" si="7"/>
        <v>0.20055060562002183</v>
      </c>
      <c r="C56" s="4">
        <f t="shared" si="8"/>
        <v>0.5870439630195768</v>
      </c>
      <c r="D56" s="3">
        <f t="shared" si="9"/>
        <v>0.21240543136040144</v>
      </c>
      <c r="F56" s="3">
        <f t="shared" si="10"/>
        <v>1.242827234184734</v>
      </c>
      <c r="G56" s="3">
        <f t="shared" si="0"/>
        <v>1.1205282026081635</v>
      </c>
      <c r="H56" s="3">
        <f t="shared" si="1"/>
        <v>1.2520302619646715</v>
      </c>
      <c r="I56" s="9">
        <f t="shared" si="11"/>
        <v>1.1729870990999873</v>
      </c>
      <c r="J56" s="8">
        <f t="shared" si="12"/>
        <v>0.21249147129414306</v>
      </c>
      <c r="K56" s="8">
        <f t="shared" si="2"/>
        <v>0.5607898989162095</v>
      </c>
      <c r="L56" s="8">
        <f t="shared" si="3"/>
        <v>0.22671862978964735</v>
      </c>
      <c r="M56" s="10">
        <f t="shared" si="13"/>
        <v>0.011940865674121226</v>
      </c>
      <c r="N56" s="10">
        <f t="shared" si="4"/>
        <v>-0.02625406410336739</v>
      </c>
      <c r="O56" s="10">
        <f t="shared" si="5"/>
        <v>0.014313198429245916</v>
      </c>
    </row>
    <row r="57" spans="1:15" ht="12.75">
      <c r="A57">
        <f t="shared" si="6"/>
        <v>26</v>
      </c>
      <c r="B57" s="4">
        <f t="shared" si="7"/>
        <v>0.21249147129414306</v>
      </c>
      <c r="C57" s="4">
        <f t="shared" si="8"/>
        <v>0.5607898989162095</v>
      </c>
      <c r="D57" s="3">
        <f t="shared" si="9"/>
        <v>0.22671862978964735</v>
      </c>
      <c r="F57" s="3">
        <f t="shared" si="10"/>
        <v>1.2795923909152696</v>
      </c>
      <c r="G57" s="3">
        <f t="shared" si="0"/>
        <v>1.1266046170212185</v>
      </c>
      <c r="H57" s="3">
        <f t="shared" si="1"/>
        <v>1.2474500384673126</v>
      </c>
      <c r="I57" s="9">
        <f t="shared" si="11"/>
        <v>1.186511122552592</v>
      </c>
      <c r="J57" s="8">
        <f t="shared" si="12"/>
        <v>0.22916133244281814</v>
      </c>
      <c r="K57" s="8">
        <f t="shared" si="2"/>
        <v>0.5324758253750462</v>
      </c>
      <c r="L57" s="8">
        <f t="shared" si="3"/>
        <v>0.23836284218213558</v>
      </c>
      <c r="M57" s="10">
        <f t="shared" si="13"/>
        <v>0.01666986114867508</v>
      </c>
      <c r="N57" s="10">
        <f t="shared" si="4"/>
        <v>-0.02831407354116322</v>
      </c>
      <c r="O57" s="10">
        <f t="shared" si="5"/>
        <v>0.011644212392488223</v>
      </c>
    </row>
    <row r="58" spans="1:15" ht="12.75">
      <c r="A58">
        <f t="shared" si="6"/>
        <v>27</v>
      </c>
      <c r="B58" s="4">
        <f t="shared" si="7"/>
        <v>0.22916133244281814</v>
      </c>
      <c r="C58" s="4">
        <f t="shared" si="8"/>
        <v>0.5324758253750462</v>
      </c>
      <c r="D58" s="3">
        <f t="shared" si="9"/>
        <v>0.23836284218213558</v>
      </c>
      <c r="F58" s="3">
        <f t="shared" si="10"/>
        <v>1.3116581784980068</v>
      </c>
      <c r="G58" s="3">
        <f t="shared" si="0"/>
        <v>1.140590256335454</v>
      </c>
      <c r="H58" s="3">
        <f t="shared" si="1"/>
        <v>1.2437238905017165</v>
      </c>
      <c r="I58" s="9">
        <f t="shared" si="11"/>
        <v>1.2043756354808919</v>
      </c>
      <c r="J58" s="8">
        <f t="shared" si="12"/>
        <v>0.24957440771716105</v>
      </c>
      <c r="K58" s="8">
        <f t="shared" si="2"/>
        <v>0.5042751781627122</v>
      </c>
      <c r="L58" s="8">
        <f t="shared" si="3"/>
        <v>0.24615041412012673</v>
      </c>
      <c r="M58" s="10">
        <f t="shared" si="13"/>
        <v>0.020413075274342912</v>
      </c>
      <c r="N58" s="10">
        <f t="shared" si="4"/>
        <v>-0.028200647212334062</v>
      </c>
      <c r="O58" s="10">
        <f t="shared" si="5"/>
        <v>0.00778757193799115</v>
      </c>
    </row>
    <row r="59" spans="1:15" ht="12.75">
      <c r="A59">
        <f t="shared" si="6"/>
        <v>28</v>
      </c>
      <c r="B59" s="4">
        <f t="shared" si="7"/>
        <v>0.24957440771716105</v>
      </c>
      <c r="C59" s="4">
        <f t="shared" si="8"/>
        <v>0.5042751781627122</v>
      </c>
      <c r="D59" s="3">
        <f t="shared" si="9"/>
        <v>0.24615041412012673</v>
      </c>
      <c r="F59" s="3">
        <f t="shared" si="10"/>
        <v>1.3359755230098127</v>
      </c>
      <c r="G59" s="3">
        <f t="shared" si="0"/>
        <v>1.1619874567130257</v>
      </c>
      <c r="H59" s="3">
        <f t="shared" si="1"/>
        <v>1.2412318674815594</v>
      </c>
      <c r="I59" s="9">
        <f t="shared" si="11"/>
        <v>1.2249164698362804</v>
      </c>
      <c r="J59" s="8">
        <f t="shared" si="12"/>
        <v>0.27220247918159135</v>
      </c>
      <c r="K59" s="8">
        <f t="shared" si="2"/>
        <v>0.47836848159541534</v>
      </c>
      <c r="L59" s="8">
        <f t="shared" si="3"/>
        <v>0.2494290392229933</v>
      </c>
      <c r="M59" s="10">
        <f t="shared" si="13"/>
        <v>0.0226280714644303</v>
      </c>
      <c r="N59" s="10">
        <f t="shared" si="4"/>
        <v>-0.025906696567296827</v>
      </c>
      <c r="O59" s="10">
        <f t="shared" si="5"/>
        <v>0.0032786251028665836</v>
      </c>
    </row>
    <row r="60" spans="1:15" ht="12.75">
      <c r="A60">
        <f t="shared" si="6"/>
        <v>29</v>
      </c>
      <c r="B60" s="4">
        <f t="shared" si="7"/>
        <v>0.27220247918159135</v>
      </c>
      <c r="C60" s="4">
        <f t="shared" si="8"/>
        <v>0.47836848159541534</v>
      </c>
      <c r="D60" s="3">
        <f t="shared" si="9"/>
        <v>0.2494290392229933</v>
      </c>
      <c r="F60" s="3">
        <f t="shared" si="10"/>
        <v>1.3505638491514078</v>
      </c>
      <c r="G60" s="3">
        <f t="shared" si="0"/>
        <v>1.189240057048893</v>
      </c>
      <c r="H60" s="3">
        <f t="shared" si="1"/>
        <v>1.2401827074486422</v>
      </c>
      <c r="I60" s="9">
        <f t="shared" si="11"/>
        <v>1.2458593695548554</v>
      </c>
      <c r="J60" s="8">
        <f t="shared" si="12"/>
        <v>0.29507891260905217</v>
      </c>
      <c r="K60" s="8">
        <f t="shared" si="2"/>
        <v>0.45662855234310257</v>
      </c>
      <c r="L60" s="8">
        <f t="shared" si="3"/>
        <v>0.24829253504784532</v>
      </c>
      <c r="M60" s="10">
        <f t="shared" si="13"/>
        <v>0.02287643342746082</v>
      </c>
      <c r="N60" s="10">
        <f t="shared" si="4"/>
        <v>-0.021739929252312773</v>
      </c>
      <c r="O60" s="10">
        <f t="shared" si="5"/>
        <v>-0.0011365041751479898</v>
      </c>
    </row>
    <row r="61" spans="1:15" ht="12.75">
      <c r="A61">
        <f t="shared" si="6"/>
        <v>30</v>
      </c>
      <c r="B61" s="4">
        <f t="shared" si="7"/>
        <v>0.29507891260905217</v>
      </c>
      <c r="C61" s="4">
        <f t="shared" si="8"/>
        <v>0.45662855234310257</v>
      </c>
      <c r="D61" s="3">
        <f t="shared" si="9"/>
        <v>0.24829253504784532</v>
      </c>
      <c r="F61" s="3">
        <f t="shared" si="10"/>
        <v>1.3550302188693288</v>
      </c>
      <c r="G61" s="3">
        <f t="shared" si="0"/>
        <v>1.21972951326019</v>
      </c>
      <c r="H61" s="3">
        <f t="shared" si="1"/>
        <v>1.2405463887846895</v>
      </c>
      <c r="I61" s="9">
        <f t="shared" si="11"/>
        <v>1.2648225731423257</v>
      </c>
      <c r="J61" s="8">
        <f t="shared" si="12"/>
        <v>0.31612405726046044</v>
      </c>
      <c r="K61" s="8">
        <f t="shared" si="2"/>
        <v>0.44034897361646363</v>
      </c>
      <c r="L61" s="8">
        <f t="shared" si="3"/>
        <v>0.24352696912307584</v>
      </c>
      <c r="M61" s="10">
        <f t="shared" si="13"/>
        <v>0.021045144651408276</v>
      </c>
      <c r="N61" s="10">
        <f t="shared" si="4"/>
        <v>-0.016279578726638932</v>
      </c>
      <c r="O61" s="10">
        <f t="shared" si="5"/>
        <v>-0.004765565924769483</v>
      </c>
    </row>
    <row r="62" spans="1:15" ht="12.75">
      <c r="A62">
        <f t="shared" si="6"/>
        <v>31</v>
      </c>
      <c r="B62" s="4">
        <f t="shared" si="7"/>
        <v>0.31612405726046044</v>
      </c>
      <c r="C62" s="4">
        <f t="shared" si="8"/>
        <v>0.44034897361646363</v>
      </c>
      <c r="D62" s="3">
        <f t="shared" si="9"/>
        <v>0.24352696912307584</v>
      </c>
      <c r="F62" s="3">
        <f t="shared" si="10"/>
        <v>1.3505457564250478</v>
      </c>
      <c r="G62" s="3">
        <f t="shared" si="0"/>
        <v>1.2502334748173685</v>
      </c>
      <c r="H62" s="3">
        <f t="shared" si="1"/>
        <v>1.2420713698806156</v>
      </c>
      <c r="I62" s="9">
        <f t="shared" si="11"/>
        <v>1.2799569075953299</v>
      </c>
      <c r="J62" s="8">
        <f t="shared" si="12"/>
        <v>0.333558107701517</v>
      </c>
      <c r="K62" s="8">
        <f t="shared" si="2"/>
        <v>0.43012309566817936</v>
      </c>
      <c r="L62" s="8">
        <f t="shared" si="3"/>
        <v>0.2363187966303037</v>
      </c>
      <c r="M62" s="10">
        <f t="shared" si="13"/>
        <v>0.01743405044105656</v>
      </c>
      <c r="N62" s="10">
        <f t="shared" si="4"/>
        <v>-0.010225877948284279</v>
      </c>
      <c r="O62" s="10">
        <f t="shared" si="5"/>
        <v>-0.007208172492772141</v>
      </c>
    </row>
    <row r="63" spans="1:15" ht="12.75">
      <c r="A63">
        <f t="shared" si="6"/>
        <v>32</v>
      </c>
      <c r="B63" s="4">
        <f t="shared" si="7"/>
        <v>0.333558107701517</v>
      </c>
      <c r="C63" s="4">
        <f t="shared" si="8"/>
        <v>0.43012309566817936</v>
      </c>
      <c r="D63" s="3">
        <f t="shared" si="9"/>
        <v>0.2363187966303037</v>
      </c>
      <c r="F63" s="3">
        <f t="shared" si="10"/>
        <v>1.3392994336034718</v>
      </c>
      <c r="G63" s="3">
        <f t="shared" si="0"/>
        <v>1.2776551342359717</v>
      </c>
      <c r="H63" s="3">
        <f t="shared" si="1"/>
        <v>1.244377985078303</v>
      </c>
      <c r="I63" s="9">
        <f t="shared" si="11"/>
        <v>1.2903530742393536</v>
      </c>
      <c r="J63" s="8">
        <f t="shared" si="12"/>
        <v>0.3462108113175393</v>
      </c>
      <c r="K63" s="8">
        <f t="shared" si="2"/>
        <v>0.42589039581888966</v>
      </c>
      <c r="L63" s="8">
        <f t="shared" si="3"/>
        <v>0.22789879286357106</v>
      </c>
      <c r="M63" s="10">
        <f t="shared" si="13"/>
        <v>0.012652703616022276</v>
      </c>
      <c r="N63" s="10">
        <f t="shared" si="4"/>
        <v>-0.0042326998492897006</v>
      </c>
      <c r="O63" s="10">
        <f t="shared" si="5"/>
        <v>-0.008420003766732631</v>
      </c>
    </row>
    <row r="64" spans="1:15" ht="12.75">
      <c r="A64">
        <f t="shared" si="6"/>
        <v>33</v>
      </c>
      <c r="B64" s="4">
        <f t="shared" si="7"/>
        <v>0.3462108113175393</v>
      </c>
      <c r="C64" s="4">
        <f t="shared" si="8"/>
        <v>0.42589039581888966</v>
      </c>
      <c r="D64" s="3">
        <f t="shared" si="9"/>
        <v>0.22789879286357106</v>
      </c>
      <c r="F64" s="3">
        <f aca="true" t="shared" si="14" ref="F64:F95">B64*$B$4+C64*$C$4+D64*$D$4</f>
        <v>1.3237715630232865</v>
      </c>
      <c r="G64" s="3">
        <f aca="true" t="shared" si="15" ref="G64:G95">$B$5*B64+$C$5*C64+$D$5*D64</f>
        <v>1.299660851422844</v>
      </c>
      <c r="H64" s="3">
        <f aca="true" t="shared" si="16" ref="H64:H95">$B$6*B64+$C$6*C64+$D$6*D64</f>
        <v>1.2470723862836572</v>
      </c>
      <c r="I64" s="9">
        <f t="shared" si="11"/>
        <v>1.2960233927237077</v>
      </c>
      <c r="J64" s="8">
        <f aca="true" t="shared" si="17" ref="J64:J95">B64*(F64)/I64</f>
        <v>0.35362326745523676</v>
      </c>
      <c r="K64" s="8">
        <f aca="true" t="shared" si="18" ref="K64:K95">C64*(G64)/I64</f>
        <v>0.42708571276598145</v>
      </c>
      <c r="L64" s="8">
        <f aca="true" t="shared" si="19" ref="L64:L95">D64*(H64)/I64</f>
        <v>0.21929101977878182</v>
      </c>
      <c r="M64" s="10">
        <f aca="true" t="shared" si="20" ref="M64:M95">J64-B64</f>
        <v>0.007412456137697476</v>
      </c>
      <c r="N64" s="10">
        <f aca="true" t="shared" si="21" ref="N64:N95">K64-C64</f>
        <v>0.0011953169470917957</v>
      </c>
      <c r="O64" s="10">
        <f aca="true" t="shared" si="22" ref="O64:O95">L64-D64</f>
        <v>-0.008607773084789244</v>
      </c>
    </row>
    <row r="65" spans="1:15" ht="12.75">
      <c r="A65">
        <f aca="true" t="shared" si="23" ref="A65:A96">A64+1</f>
        <v>34</v>
      </c>
      <c r="B65" s="4">
        <f aca="true" t="shared" si="24" ref="B65:B96">J64</f>
        <v>0.35362326745523676</v>
      </c>
      <c r="C65" s="4">
        <f aca="true" t="shared" si="25" ref="C65:C96">K64</f>
        <v>0.42708571276598145</v>
      </c>
      <c r="D65" s="3">
        <f aca="true" t="shared" si="26" ref="D65:D96">L64</f>
        <v>0.21929101977878182</v>
      </c>
      <c r="F65" s="3">
        <f t="shared" si="14"/>
        <v>1.3061854686001095</v>
      </c>
      <c r="G65" s="3">
        <f t="shared" si="15"/>
        <v>1.3149781746378117</v>
      </c>
      <c r="H65" s="3">
        <f t="shared" si="16"/>
        <v>1.24982687367079</v>
      </c>
      <c r="I65" s="9">
        <f aca="true" t="shared" si="27" ref="I65:I96">B65*F65+C65*G65+D65*H65</f>
        <v>1.2975817739700135</v>
      </c>
      <c r="J65" s="8">
        <f t="shared" si="17"/>
        <v>0.3559679879717504</v>
      </c>
      <c r="K65" s="8">
        <f t="shared" si="18"/>
        <v>0.43281155935832183</v>
      </c>
      <c r="L65" s="8">
        <f t="shared" si="19"/>
        <v>0.21122045266992787</v>
      </c>
      <c r="M65" s="10">
        <f t="shared" si="20"/>
        <v>0.002344720516513632</v>
      </c>
      <c r="N65" s="10">
        <f t="shared" si="21"/>
        <v>0.005725846592340378</v>
      </c>
      <c r="O65" s="10">
        <f t="shared" si="22"/>
        <v>-0.008070567108853954</v>
      </c>
    </row>
    <row r="66" spans="1:15" ht="12.75">
      <c r="A66">
        <f t="shared" si="23"/>
        <v>35</v>
      </c>
      <c r="B66" s="4">
        <f t="shared" si="24"/>
        <v>0.3559679879717504</v>
      </c>
      <c r="C66" s="4">
        <f t="shared" si="25"/>
        <v>0.43281155935832183</v>
      </c>
      <c r="D66" s="3">
        <f t="shared" si="26"/>
        <v>0.21122045266992787</v>
      </c>
      <c r="F66" s="3">
        <f t="shared" si="14"/>
        <v>1.2882693219387762</v>
      </c>
      <c r="G66" s="3">
        <f t="shared" si="15"/>
        <v>1.3233528856011232</v>
      </c>
      <c r="H66" s="3">
        <f t="shared" si="16"/>
        <v>1.2524094551456233</v>
      </c>
      <c r="I66" s="9">
        <f t="shared" si="27"/>
        <v>1.2958795565385905</v>
      </c>
      <c r="J66" s="8">
        <f t="shared" si="17"/>
        <v>0.35387751599476747</v>
      </c>
      <c r="K66" s="8">
        <f t="shared" si="18"/>
        <v>0.4419873923532341</v>
      </c>
      <c r="L66" s="8">
        <f t="shared" si="19"/>
        <v>0.20413509165199845</v>
      </c>
      <c r="M66" s="10">
        <f t="shared" si="20"/>
        <v>-0.0020904719769829216</v>
      </c>
      <c r="N66" s="10">
        <f t="shared" si="21"/>
        <v>0.009175832994912259</v>
      </c>
      <c r="O66" s="10">
        <f t="shared" si="22"/>
        <v>-0.00708536101792942</v>
      </c>
    </row>
    <row r="67" spans="1:15" ht="12.75">
      <c r="A67">
        <f t="shared" si="23"/>
        <v>36</v>
      </c>
      <c r="B67" s="4">
        <f t="shared" si="24"/>
        <v>0.35387751599476747</v>
      </c>
      <c r="C67" s="4">
        <f t="shared" si="25"/>
        <v>0.4419873923532341</v>
      </c>
      <c r="D67" s="3">
        <f t="shared" si="26"/>
        <v>0.20413509165199845</v>
      </c>
      <c r="F67" s="3">
        <f t="shared" si="14"/>
        <v>1.2712540916744943</v>
      </c>
      <c r="G67" s="3">
        <f t="shared" si="15"/>
        <v>1.3253116103028786</v>
      </c>
      <c r="H67" s="3">
        <f t="shared" si="16"/>
        <v>1.2546767706713604</v>
      </c>
      <c r="I67" s="9">
        <f t="shared" si="27"/>
        <v>1.291762820427821</v>
      </c>
      <c r="J67" s="8">
        <f t="shared" si="17"/>
        <v>0.3482591641791965</v>
      </c>
      <c r="K67" s="8">
        <f t="shared" si="18"/>
        <v>0.45346638982784193</v>
      </c>
      <c r="L67" s="8">
        <f t="shared" si="19"/>
        <v>0.19827444599296146</v>
      </c>
      <c r="M67" s="10">
        <f t="shared" si="20"/>
        <v>-0.0056183518155709655</v>
      </c>
      <c r="N67" s="10">
        <f t="shared" si="21"/>
        <v>0.011478997474607844</v>
      </c>
      <c r="O67" s="10">
        <f t="shared" si="22"/>
        <v>-0.005860645659036989</v>
      </c>
    </row>
    <row r="68" spans="1:15" ht="12.75">
      <c r="A68">
        <f t="shared" si="23"/>
        <v>37</v>
      </c>
      <c r="B68" s="4">
        <f t="shared" si="24"/>
        <v>0.3482591641791965</v>
      </c>
      <c r="C68" s="4">
        <f t="shared" si="25"/>
        <v>0.45346638982784193</v>
      </c>
      <c r="D68" s="3">
        <f t="shared" si="26"/>
        <v>0.19827444599296146</v>
      </c>
      <c r="F68" s="3">
        <f t="shared" si="14"/>
        <v>1.2559743111392918</v>
      </c>
      <c r="G68" s="3">
        <f t="shared" si="15"/>
        <v>1.3218757790776008</v>
      </c>
      <c r="H68" s="3">
        <f t="shared" si="16"/>
        <v>1.2565521772822523</v>
      </c>
      <c r="I68" s="9">
        <f t="shared" si="27"/>
        <v>1.2859729879789856</v>
      </c>
      <c r="J68" s="8">
        <f t="shared" si="17"/>
        <v>0.3401351100813788</v>
      </c>
      <c r="K68" s="8">
        <f t="shared" si="18"/>
        <v>0.46612661614396284</v>
      </c>
      <c r="L68" s="8">
        <f t="shared" si="19"/>
        <v>0.1937382737746583</v>
      </c>
      <c r="M68" s="10">
        <f t="shared" si="20"/>
        <v>-0.00812405409781769</v>
      </c>
      <c r="N68" s="10">
        <f t="shared" si="21"/>
        <v>0.012660226316120904</v>
      </c>
      <c r="O68" s="10">
        <f t="shared" si="22"/>
        <v>-0.004536172218303158</v>
      </c>
    </row>
    <row r="69" spans="1:15" ht="12.75">
      <c r="A69">
        <f t="shared" si="23"/>
        <v>38</v>
      </c>
      <c r="B69" s="4">
        <f t="shared" si="24"/>
        <v>0.3401351100813788</v>
      </c>
      <c r="C69" s="4">
        <f t="shared" si="25"/>
        <v>0.46612661614396284</v>
      </c>
      <c r="D69" s="3">
        <f t="shared" si="26"/>
        <v>0.1937382737746583</v>
      </c>
      <c r="F69" s="3">
        <f t="shared" si="14"/>
        <v>1.2429772965446881</v>
      </c>
      <c r="G69" s="3">
        <f t="shared" si="15"/>
        <v>1.3143083824145179</v>
      </c>
      <c r="H69" s="3">
        <f t="shared" si="16"/>
        <v>1.2580037523921093</v>
      </c>
      <c r="I69" s="9">
        <f t="shared" si="27"/>
        <v>1.279137813843897</v>
      </c>
      <c r="J69" s="8">
        <f t="shared" si="17"/>
        <v>0.3305196789690694</v>
      </c>
      <c r="K69" s="8">
        <f t="shared" si="18"/>
        <v>0.4789430132031803</v>
      </c>
      <c r="L69" s="8">
        <f t="shared" si="19"/>
        <v>0.1905373078277501</v>
      </c>
      <c r="M69" s="10">
        <f t="shared" si="20"/>
        <v>-0.009615431112309392</v>
      </c>
      <c r="N69" s="10">
        <f t="shared" si="21"/>
        <v>0.012816397059217444</v>
      </c>
      <c r="O69" s="10">
        <f t="shared" si="22"/>
        <v>-0.003200965946908191</v>
      </c>
    </row>
    <row r="70" spans="1:15" ht="12.75">
      <c r="A70">
        <f t="shared" si="23"/>
        <v>39</v>
      </c>
      <c r="B70" s="4">
        <f t="shared" si="24"/>
        <v>0.3305196789690694</v>
      </c>
      <c r="C70" s="4">
        <f t="shared" si="25"/>
        <v>0.4789430132031803</v>
      </c>
      <c r="D70" s="3">
        <f t="shared" si="26"/>
        <v>0.1905373078277501</v>
      </c>
      <c r="F70" s="3">
        <f t="shared" si="14"/>
        <v>1.2326022815625142</v>
      </c>
      <c r="G70" s="3">
        <f t="shared" si="15"/>
        <v>1.3039209594934749</v>
      </c>
      <c r="H70" s="3">
        <f t="shared" si="16"/>
        <v>1.2590280614951197</v>
      </c>
      <c r="I70" s="9">
        <f t="shared" si="27"/>
        <v>1.2717949610340427</v>
      </c>
      <c r="J70" s="8">
        <f t="shared" si="17"/>
        <v>0.3203341127152647</v>
      </c>
      <c r="K70" s="8">
        <f t="shared" si="18"/>
        <v>0.49104128609758696</v>
      </c>
      <c r="L70" s="8">
        <f t="shared" si="19"/>
        <v>0.1886246011871483</v>
      </c>
      <c r="M70" s="10">
        <f t="shared" si="20"/>
        <v>-0.010185566253804734</v>
      </c>
      <c r="N70" s="10">
        <f t="shared" si="21"/>
        <v>0.01209827289440668</v>
      </c>
      <c r="O70" s="10">
        <f t="shared" si="22"/>
        <v>-0.0019127066406018078</v>
      </c>
    </row>
    <row r="71" spans="1:15" ht="12.75">
      <c r="A71">
        <f t="shared" si="23"/>
        <v>40</v>
      </c>
      <c r="B71" s="4">
        <f t="shared" si="24"/>
        <v>0.3203341127152647</v>
      </c>
      <c r="C71" s="4">
        <f t="shared" si="25"/>
        <v>0.49104128609758696</v>
      </c>
      <c r="D71" s="3">
        <f t="shared" si="26"/>
        <v>0.1886246011871483</v>
      </c>
      <c r="F71" s="3">
        <f t="shared" si="14"/>
        <v>1.2250264036840446</v>
      </c>
      <c r="G71" s="3">
        <f t="shared" si="15"/>
        <v>1.2919421097463262</v>
      </c>
      <c r="H71" s="3">
        <f t="shared" si="16"/>
        <v>1.2596401276201128</v>
      </c>
      <c r="I71" s="9">
        <f t="shared" si="27"/>
        <v>1.2644137779220384</v>
      </c>
      <c r="J71" s="8">
        <f t="shared" si="17"/>
        <v>0.31035548087889936</v>
      </c>
      <c r="K71" s="8">
        <f t="shared" si="18"/>
        <v>0.5017320486463267</v>
      </c>
      <c r="L71" s="8">
        <f t="shared" si="19"/>
        <v>0.1879124704747739</v>
      </c>
      <c r="M71" s="10">
        <f t="shared" si="20"/>
        <v>-0.009978631836365326</v>
      </c>
      <c r="N71" s="10">
        <f t="shared" si="21"/>
        <v>0.01069076254873974</v>
      </c>
      <c r="O71" s="10">
        <f t="shared" si="22"/>
        <v>-0.000712130712374387</v>
      </c>
    </row>
    <row r="72" spans="1:15" ht="12.75">
      <c r="A72">
        <f t="shared" si="23"/>
        <v>41</v>
      </c>
      <c r="B72" s="4">
        <f t="shared" si="24"/>
        <v>0.31035548087889936</v>
      </c>
      <c r="C72" s="4">
        <f t="shared" si="25"/>
        <v>0.5017320486463267</v>
      </c>
      <c r="D72" s="3">
        <f t="shared" si="26"/>
        <v>0.1879124704747739</v>
      </c>
      <c r="F72" s="3">
        <f t="shared" si="14"/>
        <v>1.2202880058691865</v>
      </c>
      <c r="G72" s="3">
        <f t="shared" si="15"/>
        <v>1.2794398946292185</v>
      </c>
      <c r="H72" s="3">
        <f t="shared" si="16"/>
        <v>1.2598680094480723</v>
      </c>
      <c r="I72" s="9">
        <f t="shared" si="27"/>
        <v>1.2574039804519659</v>
      </c>
      <c r="J72" s="8">
        <f t="shared" si="17"/>
        <v>0.30119442658051304</v>
      </c>
      <c r="K72" s="8">
        <f t="shared" si="18"/>
        <v>0.5105248666553596</v>
      </c>
      <c r="L72" s="8">
        <f t="shared" si="19"/>
        <v>0.18828070676412734</v>
      </c>
      <c r="M72" s="10">
        <f t="shared" si="20"/>
        <v>-0.009161054298386317</v>
      </c>
      <c r="N72" s="10">
        <f t="shared" si="21"/>
        <v>0.008792818009032866</v>
      </c>
      <c r="O72" s="10">
        <f t="shared" si="22"/>
        <v>0.0003682362893534241</v>
      </c>
    </row>
    <row r="73" spans="1:15" ht="12.75">
      <c r="A73">
        <f t="shared" si="23"/>
        <v>42</v>
      </c>
      <c r="B73" s="4">
        <f t="shared" si="24"/>
        <v>0.30119442658051304</v>
      </c>
      <c r="C73" s="4">
        <f t="shared" si="25"/>
        <v>0.5105248666553596</v>
      </c>
      <c r="D73" s="3">
        <f t="shared" si="26"/>
        <v>0.18828070676412734</v>
      </c>
      <c r="F73" s="3">
        <f t="shared" si="14"/>
        <v>1.2182987048650933</v>
      </c>
      <c r="G73" s="3">
        <f t="shared" si="15"/>
        <v>1.2672874880903429</v>
      </c>
      <c r="H73" s="3">
        <f t="shared" si="16"/>
        <v>1.2597501738354793</v>
      </c>
      <c r="I73" s="9">
        <f t="shared" si="27"/>
        <v>1.2511132087629275</v>
      </c>
      <c r="J73" s="8">
        <f t="shared" si="17"/>
        <v>0.2932946253348649</v>
      </c>
      <c r="K73" s="8">
        <f t="shared" si="18"/>
        <v>0.5171248863330672</v>
      </c>
      <c r="L73" s="8">
        <f t="shared" si="19"/>
        <v>0.18958048833206798</v>
      </c>
      <c r="M73" s="10">
        <f t="shared" si="20"/>
        <v>-0.007899801245648153</v>
      </c>
      <c r="N73" s="10">
        <f t="shared" si="21"/>
        <v>0.006600019677707625</v>
      </c>
      <c r="O73" s="10">
        <f t="shared" si="22"/>
        <v>0.0012997815679406388</v>
      </c>
    </row>
    <row r="74" spans="1:15" ht="12.75">
      <c r="A74">
        <f t="shared" si="23"/>
        <v>43</v>
      </c>
      <c r="B74" s="4">
        <f t="shared" si="24"/>
        <v>0.2932946253348649</v>
      </c>
      <c r="C74" s="4">
        <f t="shared" si="25"/>
        <v>0.5171248863330672</v>
      </c>
      <c r="D74" s="3">
        <f t="shared" si="26"/>
        <v>0.18958048833206798</v>
      </c>
      <c r="F74" s="3">
        <f t="shared" si="14"/>
        <v>1.218852261900885</v>
      </c>
      <c r="G74" s="3">
        <f t="shared" si="15"/>
        <v>1.2561598906361595</v>
      </c>
      <c r="H74" s="3">
        <f t="shared" si="16"/>
        <v>1.2593342437337385</v>
      </c>
      <c r="I74" s="9">
        <f t="shared" si="27"/>
        <v>1.2458195590544925</v>
      </c>
      <c r="J74" s="8">
        <f t="shared" si="17"/>
        <v>0.2869459023135599</v>
      </c>
      <c r="K74" s="8">
        <f t="shared" si="18"/>
        <v>0.5214170350274367</v>
      </c>
      <c r="L74" s="8">
        <f t="shared" si="19"/>
        <v>0.19163706265900332</v>
      </c>
      <c r="M74" s="10">
        <f t="shared" si="20"/>
        <v>-0.006348723021305014</v>
      </c>
      <c r="N74" s="10">
        <f t="shared" si="21"/>
        <v>0.0042921486943695575</v>
      </c>
      <c r="O74" s="10">
        <f t="shared" si="22"/>
        <v>0.0020565743269353454</v>
      </c>
    </row>
    <row r="75" spans="1:15" ht="12.75">
      <c r="A75">
        <f t="shared" si="23"/>
        <v>44</v>
      </c>
      <c r="B75" s="4">
        <f t="shared" si="24"/>
        <v>0.2869459023135599</v>
      </c>
      <c r="C75" s="4">
        <f t="shared" si="25"/>
        <v>0.5214170350274367</v>
      </c>
      <c r="D75" s="3">
        <f t="shared" si="26"/>
        <v>0.19163706265900332</v>
      </c>
      <c r="F75" s="3">
        <f t="shared" si="14"/>
        <v>1.221634844459501</v>
      </c>
      <c r="G75" s="3">
        <f t="shared" si="15"/>
        <v>1.2465492116526855</v>
      </c>
      <c r="H75" s="3">
        <f t="shared" si="16"/>
        <v>1.2586761399491189</v>
      </c>
      <c r="I75" s="9">
        <f t="shared" si="27"/>
        <v>1.2417241049956707</v>
      </c>
      <c r="J75" s="8">
        <f t="shared" si="17"/>
        <v>0.2823035417697228</v>
      </c>
      <c r="K75" s="8">
        <f t="shared" si="18"/>
        <v>0.523443163695367</v>
      </c>
      <c r="L75" s="8">
        <f t="shared" si="19"/>
        <v>0.19425329453491016</v>
      </c>
      <c r="M75" s="10">
        <f t="shared" si="20"/>
        <v>-0.0046423605438370985</v>
      </c>
      <c r="N75" s="10">
        <f t="shared" si="21"/>
        <v>0.0020261286679302826</v>
      </c>
      <c r="O75" s="10">
        <f t="shared" si="22"/>
        <v>0.0026162318759068437</v>
      </c>
    </row>
    <row r="76" spans="1:15" ht="12.75">
      <c r="A76">
        <f t="shared" si="23"/>
        <v>45</v>
      </c>
      <c r="B76" s="4">
        <f t="shared" si="24"/>
        <v>0.2823035417697228</v>
      </c>
      <c r="C76" s="4">
        <f t="shared" si="25"/>
        <v>0.523443163695367</v>
      </c>
      <c r="D76" s="3">
        <f t="shared" si="26"/>
        <v>0.19425329453491016</v>
      </c>
      <c r="F76" s="3">
        <f t="shared" si="14"/>
        <v>1.2262392083242566</v>
      </c>
      <c r="G76" s="3">
        <f t="shared" si="15"/>
        <v>1.2387874299075987</v>
      </c>
      <c r="H76" s="3">
        <f t="shared" si="16"/>
        <v>1.2578389457488288</v>
      </c>
      <c r="I76" s="9">
        <f t="shared" si="27"/>
        <v>1.2389458422297528</v>
      </c>
      <c r="J76" s="8">
        <f t="shared" si="17"/>
        <v>0.27940823542684257</v>
      </c>
      <c r="K76" s="8">
        <f t="shared" si="18"/>
        <v>0.5233762359538546</v>
      </c>
      <c r="L76" s="8">
        <f t="shared" si="19"/>
        <v>0.1972155286193029</v>
      </c>
      <c r="M76" s="10">
        <f t="shared" si="20"/>
        <v>-0.0028953063428802106</v>
      </c>
      <c r="N76" s="10">
        <f t="shared" si="21"/>
        <v>-6.692774151240144E-05</v>
      </c>
      <c r="O76" s="10">
        <f t="shared" si="22"/>
        <v>0.002962234084392723</v>
      </c>
    </row>
    <row r="77" spans="1:15" ht="12.75">
      <c r="A77">
        <f t="shared" si="23"/>
        <v>46</v>
      </c>
      <c r="B77" s="4">
        <f t="shared" si="24"/>
        <v>0.27940823542684257</v>
      </c>
      <c r="C77" s="4">
        <f t="shared" si="25"/>
        <v>0.5233762359538546</v>
      </c>
      <c r="D77" s="3">
        <f t="shared" si="26"/>
        <v>0.1972155286193029</v>
      </c>
      <c r="F77" s="3">
        <f t="shared" si="14"/>
        <v>1.2321844240929107</v>
      </c>
      <c r="G77" s="3">
        <f t="shared" si="15"/>
        <v>1.2330684571661554</v>
      </c>
      <c r="H77" s="3">
        <f t="shared" si="16"/>
        <v>1.2568910308418233</v>
      </c>
      <c r="I77" s="9">
        <f t="shared" si="27"/>
        <v>1.2375196325056204</v>
      </c>
      <c r="J77" s="8">
        <f t="shared" si="17"/>
        <v>0.2782036475325791</v>
      </c>
      <c r="K77" s="8">
        <f t="shared" si="18"/>
        <v>0.5214937289345333</v>
      </c>
      <c r="L77" s="8">
        <f t="shared" si="19"/>
        <v>0.20030262353288764</v>
      </c>
      <c r="M77" s="10">
        <f t="shared" si="20"/>
        <v>-0.0012045878942634758</v>
      </c>
      <c r="N77" s="10">
        <f t="shared" si="21"/>
        <v>-0.0018825070193213556</v>
      </c>
      <c r="O77" s="10">
        <f t="shared" si="22"/>
        <v>0.003087094913584748</v>
      </c>
    </row>
    <row r="78" spans="1:15" ht="12.75">
      <c r="A78">
        <f t="shared" si="23"/>
        <v>47</v>
      </c>
      <c r="B78" s="4">
        <f t="shared" si="24"/>
        <v>0.2782036475325791</v>
      </c>
      <c r="C78" s="4">
        <f t="shared" si="25"/>
        <v>0.5214937289345333</v>
      </c>
      <c r="D78" s="3">
        <f t="shared" si="26"/>
        <v>0.20030262353288764</v>
      </c>
      <c r="F78" s="3">
        <f t="shared" si="14"/>
        <v>1.2389421910960698</v>
      </c>
      <c r="G78" s="3">
        <f t="shared" si="15"/>
        <v>1.2294650102606468</v>
      </c>
      <c r="H78" s="3">
        <f t="shared" si="16"/>
        <v>1.255903160469476</v>
      </c>
      <c r="I78" s="9">
        <f t="shared" si="27"/>
        <v>1.2373972273855725</v>
      </c>
      <c r="J78" s="8">
        <f t="shared" si="17"/>
        <v>0.2785510012602692</v>
      </c>
      <c r="K78" s="8">
        <f t="shared" si="18"/>
        <v>0.5181507430318286</v>
      </c>
      <c r="L78" s="8">
        <f t="shared" si="19"/>
        <v>0.2032982557079021</v>
      </c>
      <c r="M78" s="10">
        <f t="shared" si="20"/>
        <v>0.00034735372769012507</v>
      </c>
      <c r="N78" s="10">
        <f t="shared" si="21"/>
        <v>-0.003342985902704654</v>
      </c>
      <c r="O78" s="10">
        <f t="shared" si="22"/>
        <v>0.002995632175014473</v>
      </c>
    </row>
    <row r="79" spans="1:15" ht="12.75">
      <c r="A79">
        <f t="shared" si="23"/>
        <v>48</v>
      </c>
      <c r="B79" s="4">
        <f t="shared" si="24"/>
        <v>0.2785510012602692</v>
      </c>
      <c r="C79" s="4">
        <f t="shared" si="25"/>
        <v>0.5181507430318286</v>
      </c>
      <c r="D79" s="3">
        <f t="shared" si="26"/>
        <v>0.2032982557079021</v>
      </c>
      <c r="F79" s="3">
        <f t="shared" si="14"/>
        <v>1.2459697810759371</v>
      </c>
      <c r="G79" s="3">
        <f t="shared" si="15"/>
        <v>1.2279394528711345</v>
      </c>
      <c r="H79" s="3">
        <f t="shared" si="16"/>
        <v>1.2549445581734713</v>
      </c>
      <c r="I79" s="9">
        <f t="shared" si="27"/>
        <v>1.2384519096488067</v>
      </c>
      <c r="J79" s="8">
        <f t="shared" si="17"/>
        <v>0.28024191117534775</v>
      </c>
      <c r="K79" s="8">
        <f t="shared" si="18"/>
        <v>0.513752479968077</v>
      </c>
      <c r="L79" s="8">
        <f t="shared" si="19"/>
        <v>0.20600560885657512</v>
      </c>
      <c r="M79" s="10">
        <f t="shared" si="20"/>
        <v>0.0016909099150785312</v>
      </c>
      <c r="N79" s="10">
        <f t="shared" si="21"/>
        <v>-0.004398263063751573</v>
      </c>
      <c r="O79" s="10">
        <f t="shared" si="22"/>
        <v>0.002707353148673014</v>
      </c>
    </row>
    <row r="80" spans="1:15" ht="12.75">
      <c r="A80">
        <f t="shared" si="23"/>
        <v>49</v>
      </c>
      <c r="B80" s="4">
        <f t="shared" si="24"/>
        <v>0.28024191117534775</v>
      </c>
      <c r="C80" s="4">
        <f t="shared" si="25"/>
        <v>0.513752479968077</v>
      </c>
      <c r="D80" s="3">
        <f t="shared" si="26"/>
        <v>0.20600560885657512</v>
      </c>
      <c r="F80" s="3">
        <f t="shared" si="14"/>
        <v>1.2527479489230462</v>
      </c>
      <c r="G80" s="3">
        <f t="shared" si="15"/>
        <v>1.2283507826826123</v>
      </c>
      <c r="H80" s="3">
        <f t="shared" si="16"/>
        <v>1.2540782051658959</v>
      </c>
      <c r="I80" s="9">
        <f t="shared" si="27"/>
        <v>1.2404878845100733</v>
      </c>
      <c r="J80" s="8">
        <f t="shared" si="17"/>
        <v>0.28301161487429305</v>
      </c>
      <c r="K80" s="8">
        <f t="shared" si="18"/>
        <v>0.5087258559749327</v>
      </c>
      <c r="L80" s="8">
        <f t="shared" si="19"/>
        <v>0.20826252915077417</v>
      </c>
      <c r="M80" s="10">
        <f t="shared" si="20"/>
        <v>0.0027697036989453028</v>
      </c>
      <c r="N80" s="10">
        <f t="shared" si="21"/>
        <v>-0.005026623993144352</v>
      </c>
      <c r="O80" s="10">
        <f t="shared" si="22"/>
        <v>0.0022569202941990496</v>
      </c>
    </row>
    <row r="81" spans="1:15" ht="12.75">
      <c r="A81">
        <f t="shared" si="23"/>
        <v>50</v>
      </c>
      <c r="B81" s="4">
        <f t="shared" si="24"/>
        <v>0.28301161487429305</v>
      </c>
      <c r="C81" s="4">
        <f t="shared" si="25"/>
        <v>0.5087258559749327</v>
      </c>
      <c r="D81" s="3">
        <f t="shared" si="26"/>
        <v>0.20826252915077417</v>
      </c>
      <c r="F81" s="3">
        <f t="shared" si="14"/>
        <v>1.2588200429493193</v>
      </c>
      <c r="G81" s="3">
        <f t="shared" si="15"/>
        <v>1.23046183009707</v>
      </c>
      <c r="H81" s="3">
        <f t="shared" si="16"/>
        <v>1.2533559906717522</v>
      </c>
      <c r="I81" s="9">
        <f t="shared" si="27"/>
        <v>1.243255529495401</v>
      </c>
      <c r="J81" s="8">
        <f t="shared" si="17"/>
        <v>0.2865546822348009</v>
      </c>
      <c r="K81" s="8">
        <f t="shared" si="18"/>
        <v>0.5034908214039274</v>
      </c>
      <c r="L81" s="8">
        <f t="shared" si="19"/>
        <v>0.20995449636127178</v>
      </c>
      <c r="M81" s="10">
        <f t="shared" si="20"/>
        <v>0.0035430673605078566</v>
      </c>
      <c r="N81" s="10">
        <f t="shared" si="21"/>
        <v>-0.00523503457100527</v>
      </c>
      <c r="O81" s="10">
        <f t="shared" si="22"/>
        <v>0.001691967210497608</v>
      </c>
    </row>
    <row r="82" spans="1:15" ht="12.75">
      <c r="A82">
        <f t="shared" si="23"/>
        <v>51</v>
      </c>
      <c r="B82" s="4">
        <f t="shared" si="24"/>
        <v>0.2865546822348009</v>
      </c>
      <c r="C82" s="4">
        <f t="shared" si="25"/>
        <v>0.5034908214039274</v>
      </c>
      <c r="D82" s="3">
        <f t="shared" si="26"/>
        <v>0.20995449636127178</v>
      </c>
      <c r="F82" s="3">
        <f t="shared" si="14"/>
        <v>1.263826838087326</v>
      </c>
      <c r="G82" s="3">
        <f t="shared" si="15"/>
        <v>1.233951119306802</v>
      </c>
      <c r="H82" s="3">
        <f t="shared" si="16"/>
        <v>1.2528145611643933</v>
      </c>
      <c r="I82" s="9">
        <f t="shared" si="27"/>
        <v>1.2464726108433424</v>
      </c>
      <c r="J82" s="8">
        <f t="shared" si="17"/>
        <v>0.2905442886088757</v>
      </c>
      <c r="K82" s="8">
        <f t="shared" si="18"/>
        <v>0.49843298378752804</v>
      </c>
      <c r="L82" s="8">
        <f t="shared" si="19"/>
        <v>0.21102272760359614</v>
      </c>
      <c r="M82" s="10">
        <f t="shared" si="20"/>
        <v>0.0039896063740748056</v>
      </c>
      <c r="N82" s="10">
        <f t="shared" si="21"/>
        <v>-0.0050578376163993854</v>
      </c>
      <c r="O82" s="10">
        <f t="shared" si="22"/>
        <v>0.0010682312423243578</v>
      </c>
    </row>
    <row r="83" spans="1:15" ht="12.75">
      <c r="A83">
        <f t="shared" si="23"/>
        <v>52</v>
      </c>
      <c r="B83" s="4">
        <f t="shared" si="24"/>
        <v>0.2905442886088757</v>
      </c>
      <c r="C83" s="4">
        <f t="shared" si="25"/>
        <v>0.49843298378752804</v>
      </c>
      <c r="D83" s="3">
        <f t="shared" si="26"/>
        <v>0.21102272760359614</v>
      </c>
      <c r="F83" s="3">
        <f t="shared" si="14"/>
        <v>1.2675312302330586</v>
      </c>
      <c r="G83" s="3">
        <f t="shared" si="15"/>
        <v>1.2384325749731648</v>
      </c>
      <c r="H83" s="3">
        <f t="shared" si="16"/>
        <v>1.252472727166849</v>
      </c>
      <c r="I83" s="9">
        <f t="shared" si="27"/>
        <v>1.2498498142770063</v>
      </c>
      <c r="J83" s="8">
        <f t="shared" si="17"/>
        <v>0.2946545699897795</v>
      </c>
      <c r="K83" s="8">
        <f t="shared" si="18"/>
        <v>0.4938798538131704</v>
      </c>
      <c r="L83" s="8">
        <f t="shared" si="19"/>
        <v>0.2114655761970501</v>
      </c>
      <c r="M83" s="10">
        <f t="shared" si="20"/>
        <v>0.004110281380903802</v>
      </c>
      <c r="N83" s="10">
        <f t="shared" si="21"/>
        <v>-0.004553129974357639</v>
      </c>
      <c r="O83" s="10">
        <f t="shared" si="22"/>
        <v>0.00044284859345394834</v>
      </c>
    </row>
    <row r="84" spans="1:15" ht="12.75">
      <c r="A84">
        <f t="shared" si="23"/>
        <v>53</v>
      </c>
      <c r="B84" s="4">
        <f t="shared" si="24"/>
        <v>0.2946545699897795</v>
      </c>
      <c r="C84" s="4">
        <f t="shared" si="25"/>
        <v>0.4938798538131704</v>
      </c>
      <c r="D84" s="3">
        <f t="shared" si="26"/>
        <v>0.2114655761970501</v>
      </c>
      <c r="F84" s="3">
        <f t="shared" si="14"/>
        <v>1.2698283977120173</v>
      </c>
      <c r="G84" s="3">
        <f t="shared" si="15"/>
        <v>1.2434836606966604</v>
      </c>
      <c r="H84" s="3">
        <f t="shared" si="16"/>
        <v>1.252331015616944</v>
      </c>
      <c r="I84" s="9">
        <f t="shared" si="27"/>
        <v>1.2531171688594518</v>
      </c>
      <c r="J84" s="8">
        <f t="shared" si="17"/>
        <v>0.2985840029860852</v>
      </c>
      <c r="K84" s="8">
        <f t="shared" si="18"/>
        <v>0.4900830854651014</v>
      </c>
      <c r="L84" s="8">
        <f t="shared" si="19"/>
        <v>0.21133291154881342</v>
      </c>
      <c r="M84" s="10">
        <f t="shared" si="20"/>
        <v>0.0039294329963056596</v>
      </c>
      <c r="N84" s="10">
        <f t="shared" si="21"/>
        <v>-0.003796768348069024</v>
      </c>
      <c r="O84" s="10">
        <f t="shared" si="22"/>
        <v>-0.00013266464823666335</v>
      </c>
    </row>
    <row r="85" spans="1:15" ht="12.75">
      <c r="A85">
        <f t="shared" si="23"/>
        <v>54</v>
      </c>
      <c r="B85" s="4">
        <f t="shared" si="24"/>
        <v>0.2985840029860852</v>
      </c>
      <c r="C85" s="4">
        <f t="shared" si="25"/>
        <v>0.4900830854651014</v>
      </c>
      <c r="D85" s="3">
        <f t="shared" si="26"/>
        <v>0.21133291154881342</v>
      </c>
      <c r="F85" s="3">
        <f t="shared" si="14"/>
        <v>1.2707400666034454</v>
      </c>
      <c r="G85" s="3">
        <f t="shared" si="15"/>
        <v>1.2486794822596938</v>
      </c>
      <c r="H85" s="3">
        <f t="shared" si="16"/>
        <v>1.2523734683043797</v>
      </c>
      <c r="I85" s="9">
        <f t="shared" si="27"/>
        <v>1.2560470806673074</v>
      </c>
      <c r="J85" s="8">
        <f t="shared" si="17"/>
        <v>0.3020767785548955</v>
      </c>
      <c r="K85" s="8">
        <f t="shared" si="18"/>
        <v>0.4872084039219917</v>
      </c>
      <c r="L85" s="8">
        <f t="shared" si="19"/>
        <v>0.21071481752311275</v>
      </c>
      <c r="M85" s="10">
        <f t="shared" si="20"/>
        <v>0.0034927755688103357</v>
      </c>
      <c r="N85" s="10">
        <f t="shared" si="21"/>
        <v>-0.0028746815431096584</v>
      </c>
      <c r="O85" s="10">
        <f t="shared" si="22"/>
        <v>-0.0006180940257006773</v>
      </c>
    </row>
    <row r="86" spans="1:15" ht="12.75">
      <c r="A86">
        <f t="shared" si="23"/>
        <v>55</v>
      </c>
      <c r="B86" s="4">
        <f t="shared" si="24"/>
        <v>0.3020767785548955</v>
      </c>
      <c r="C86" s="4">
        <f t="shared" si="25"/>
        <v>0.4872084039219917</v>
      </c>
      <c r="D86" s="3">
        <f t="shared" si="26"/>
        <v>0.21071481752311275</v>
      </c>
      <c r="F86" s="3">
        <f t="shared" si="14"/>
        <v>1.270395029830408</v>
      </c>
      <c r="G86" s="3">
        <f t="shared" si="15"/>
        <v>1.2536280325561096</v>
      </c>
      <c r="H86" s="3">
        <f t="shared" si="16"/>
        <v>1.252571258392604</v>
      </c>
      <c r="I86" s="9">
        <f t="shared" si="27"/>
        <v>1.258470275103742</v>
      </c>
      <c r="J86" s="8">
        <f t="shared" si="17"/>
        <v>0.3049391357866479</v>
      </c>
      <c r="K86" s="8">
        <f t="shared" si="18"/>
        <v>0.48533376189849164</v>
      </c>
      <c r="L86" s="8">
        <f t="shared" si="19"/>
        <v>0.20972710231486058</v>
      </c>
      <c r="M86" s="10">
        <f t="shared" si="20"/>
        <v>0.002862357231752377</v>
      </c>
      <c r="N86" s="10">
        <f t="shared" si="21"/>
        <v>-0.0018746420235000727</v>
      </c>
      <c r="O86" s="10">
        <f t="shared" si="22"/>
        <v>-0.0009877152082521656</v>
      </c>
    </row>
    <row r="87" spans="1:15" ht="12.75">
      <c r="A87">
        <f t="shared" si="23"/>
        <v>56</v>
      </c>
      <c r="B87" s="4">
        <f t="shared" si="24"/>
        <v>0.3049391357866479</v>
      </c>
      <c r="C87" s="4">
        <f t="shared" si="25"/>
        <v>0.48533376189849164</v>
      </c>
      <c r="D87" s="3">
        <f t="shared" si="26"/>
        <v>0.20972710231486058</v>
      </c>
      <c r="F87" s="3">
        <f t="shared" si="14"/>
        <v>1.2690007384411888</v>
      </c>
      <c r="G87" s="3">
        <f t="shared" si="15"/>
        <v>1.2580009889948345</v>
      </c>
      <c r="H87" s="3">
        <f t="shared" si="16"/>
        <v>1.252887327259245</v>
      </c>
      <c r="I87" s="9">
        <f t="shared" si="27"/>
        <v>1.260282769626852</v>
      </c>
      <c r="J87" s="8">
        <f t="shared" si="17"/>
        <v>0.30704854324672604</v>
      </c>
      <c r="K87" s="8">
        <f t="shared" si="18"/>
        <v>0.4844550502278623</v>
      </c>
      <c r="L87" s="8">
        <f t="shared" si="19"/>
        <v>0.20849640652541165</v>
      </c>
      <c r="M87" s="10">
        <f t="shared" si="20"/>
        <v>0.00210940746007815</v>
      </c>
      <c r="N87" s="10">
        <f t="shared" si="21"/>
        <v>-0.0008787116706293618</v>
      </c>
      <c r="O87" s="10">
        <f t="shared" si="22"/>
        <v>-0.0012306957894489268</v>
      </c>
    </row>
    <row r="88" spans="1:15" ht="12.75">
      <c r="A88">
        <f t="shared" si="23"/>
        <v>57</v>
      </c>
      <c r="B88" s="4">
        <f t="shared" si="24"/>
        <v>0.30704854324672604</v>
      </c>
      <c r="C88" s="4">
        <f t="shared" si="25"/>
        <v>0.4844550502278623</v>
      </c>
      <c r="D88" s="3">
        <f t="shared" si="26"/>
        <v>0.20849640652541165</v>
      </c>
      <c r="F88" s="3">
        <f t="shared" si="14"/>
        <v>1.2668117474801859</v>
      </c>
      <c r="G88" s="3">
        <f t="shared" si="15"/>
        <v>1.2615554779139722</v>
      </c>
      <c r="H88" s="3">
        <f t="shared" si="16"/>
        <v>1.2532811499118683</v>
      </c>
      <c r="I88" s="9">
        <f t="shared" si="27"/>
        <v>1.2614442401723387</v>
      </c>
      <c r="J88" s="8">
        <f t="shared" si="17"/>
        <v>0.30835504990572465</v>
      </c>
      <c r="K88" s="8">
        <f t="shared" si="18"/>
        <v>0.4844977708523608</v>
      </c>
      <c r="L88" s="8">
        <f t="shared" si="19"/>
        <v>0.20714717924191464</v>
      </c>
      <c r="M88" s="10">
        <f t="shared" si="20"/>
        <v>0.0013065066589986185</v>
      </c>
      <c r="N88" s="10">
        <f t="shared" si="21"/>
        <v>4.2720624498504556E-05</v>
      </c>
      <c r="O88" s="10">
        <f t="shared" si="22"/>
        <v>-0.001349227283497012</v>
      </c>
    </row>
    <row r="89" spans="1:15" ht="12.75">
      <c r="A89">
        <f t="shared" si="23"/>
        <v>58</v>
      </c>
      <c r="B89" s="4">
        <f t="shared" si="24"/>
        <v>0.30835504990572465</v>
      </c>
      <c r="C89" s="4">
        <f t="shared" si="25"/>
        <v>0.4844977708523608</v>
      </c>
      <c r="D89" s="3">
        <f t="shared" si="26"/>
        <v>0.20714717924191464</v>
      </c>
      <c r="F89" s="3">
        <f t="shared" si="14"/>
        <v>1.2641000495195975</v>
      </c>
      <c r="G89" s="3">
        <f t="shared" si="15"/>
        <v>1.2641444265777784</v>
      </c>
      <c r="H89" s="3">
        <f t="shared" si="16"/>
        <v>1.2537129026425875</v>
      </c>
      <c r="I89" s="9">
        <f t="shared" si="27"/>
        <v>1.2619698819294192</v>
      </c>
      <c r="J89" s="8">
        <f t="shared" si="17"/>
        <v>0.30887554404982637</v>
      </c>
      <c r="K89" s="8">
        <f t="shared" si="18"/>
        <v>0.48533262598625526</v>
      </c>
      <c r="L89" s="8">
        <f t="shared" si="19"/>
        <v>0.20579182996391834</v>
      </c>
      <c r="M89" s="10">
        <f t="shared" si="20"/>
        <v>0.000520494144101713</v>
      </c>
      <c r="N89" s="10">
        <f t="shared" si="21"/>
        <v>0.0008348551338944743</v>
      </c>
      <c r="O89" s="10">
        <f t="shared" si="22"/>
        <v>-0.0013553492779962983</v>
      </c>
    </row>
    <row r="90" spans="1:15" ht="12.75">
      <c r="A90">
        <f t="shared" si="23"/>
        <v>59</v>
      </c>
      <c r="B90" s="4">
        <f t="shared" si="24"/>
        <v>0.30887554404982637</v>
      </c>
      <c r="C90" s="4">
        <f t="shared" si="25"/>
        <v>0.48533262598625526</v>
      </c>
      <c r="D90" s="3">
        <f t="shared" si="26"/>
        <v>0.20579182996391834</v>
      </c>
      <c r="F90" s="3">
        <f t="shared" si="14"/>
        <v>1.2611305458720974</v>
      </c>
      <c r="G90" s="3">
        <f t="shared" si="15"/>
        <v>1.265715599488588</v>
      </c>
      <c r="H90" s="3">
        <f t="shared" si="16"/>
        <v>1.254146614411546</v>
      </c>
      <c r="I90" s="9">
        <f t="shared" si="27"/>
        <v>1.2619185859484672</v>
      </c>
      <c r="J90" s="8">
        <f t="shared" si="17"/>
        <v>0.30868265814574974</v>
      </c>
      <c r="K90" s="8">
        <f t="shared" si="18"/>
        <v>0.48679295359601715</v>
      </c>
      <c r="L90" s="8">
        <f t="shared" si="19"/>
        <v>0.20452438825823308</v>
      </c>
      <c r="M90" s="10">
        <f t="shared" si="20"/>
        <v>-0.00019288590407662287</v>
      </c>
      <c r="N90" s="10">
        <f t="shared" si="21"/>
        <v>0.0014603276097618911</v>
      </c>
      <c r="O90" s="10">
        <f t="shared" si="22"/>
        <v>-0.0012674417056852683</v>
      </c>
    </row>
    <row r="91" spans="1:15" ht="12.75">
      <c r="A91">
        <f t="shared" si="23"/>
        <v>60</v>
      </c>
      <c r="B91" s="4">
        <f t="shared" si="24"/>
        <v>0.30868265814574974</v>
      </c>
      <c r="C91" s="4">
        <f t="shared" si="25"/>
        <v>0.48679295359601715</v>
      </c>
      <c r="D91" s="3">
        <f t="shared" si="26"/>
        <v>0.20452438825823308</v>
      </c>
      <c r="F91" s="3">
        <f t="shared" si="14"/>
        <v>1.2581429609017007</v>
      </c>
      <c r="G91" s="3">
        <f t="shared" si="15"/>
        <v>1.2663013593390406</v>
      </c>
      <c r="H91" s="3">
        <f t="shared" si="16"/>
        <v>1.2545521957573653</v>
      </c>
      <c r="I91" s="9">
        <f t="shared" si="27"/>
        <v>1.2613800127291024</v>
      </c>
      <c r="J91" s="8">
        <f t="shared" si="17"/>
        <v>0.30789049261866486</v>
      </c>
      <c r="K91" s="8">
        <f t="shared" si="18"/>
        <v>0.48869220427998694</v>
      </c>
      <c r="L91" s="8">
        <f t="shared" si="19"/>
        <v>0.20341730310134817</v>
      </c>
      <c r="M91" s="10">
        <f t="shared" si="20"/>
        <v>-0.0007921655270848871</v>
      </c>
      <c r="N91" s="10">
        <f t="shared" si="21"/>
        <v>0.0018992506839697887</v>
      </c>
      <c r="O91" s="10">
        <f t="shared" si="22"/>
        <v>-0.0011070851568849016</v>
      </c>
    </row>
    <row r="92" spans="1:15" ht="12.75">
      <c r="A92">
        <f t="shared" si="23"/>
        <v>61</v>
      </c>
      <c r="B92" s="4">
        <f t="shared" si="24"/>
        <v>0.30789049261866486</v>
      </c>
      <c r="C92" s="4">
        <f t="shared" si="25"/>
        <v>0.48869220427998694</v>
      </c>
      <c r="D92" s="3">
        <f t="shared" si="26"/>
        <v>0.20341730310134817</v>
      </c>
      <c r="F92" s="3">
        <f t="shared" si="14"/>
        <v>1.2553400228759002</v>
      </c>
      <c r="G92" s="3">
        <f t="shared" si="15"/>
        <v>1.2660022203573746</v>
      </c>
      <c r="H92" s="3">
        <f t="shared" si="16"/>
        <v>1.2549064630075686</v>
      </c>
      <c r="I92" s="9">
        <f t="shared" si="27"/>
        <v>1.2604623620864415</v>
      </c>
      <c r="J92" s="8">
        <f t="shared" si="17"/>
        <v>0.3066392695831092</v>
      </c>
      <c r="K92" s="8">
        <f t="shared" si="18"/>
        <v>0.4908400554425871</v>
      </c>
      <c r="L92" s="8">
        <f t="shared" si="19"/>
        <v>0.20252067497430373</v>
      </c>
      <c r="M92" s="10">
        <f t="shared" si="20"/>
        <v>-0.0012512230355556375</v>
      </c>
      <c r="N92" s="10">
        <f t="shared" si="21"/>
        <v>0.002147851162600134</v>
      </c>
      <c r="O92" s="10">
        <f t="shared" si="22"/>
        <v>-0.000896628127044441</v>
      </c>
    </row>
    <row r="93" spans="1:15" ht="12.75">
      <c r="A93">
        <f t="shared" si="23"/>
        <v>62</v>
      </c>
      <c r="B93" s="4">
        <f t="shared" si="24"/>
        <v>0.3066392695831092</v>
      </c>
      <c r="C93" s="4">
        <f t="shared" si="25"/>
        <v>0.4908400554425871</v>
      </c>
      <c r="D93" s="3">
        <f t="shared" si="26"/>
        <v>0.20252067497430373</v>
      </c>
      <c r="F93" s="3">
        <f t="shared" si="14"/>
        <v>1.2528809327614054</v>
      </c>
      <c r="G93" s="3">
        <f t="shared" si="15"/>
        <v>1.2649674049750017</v>
      </c>
      <c r="H93" s="3">
        <f t="shared" si="16"/>
        <v>1.255193384008223</v>
      </c>
      <c r="I93" s="9">
        <f t="shared" si="27"/>
        <v>1.259281776640183</v>
      </c>
      <c r="J93" s="8">
        <f t="shared" si="17"/>
        <v>0.3050806429690241</v>
      </c>
      <c r="K93" s="8">
        <f t="shared" si="18"/>
        <v>0.493056187033512</v>
      </c>
      <c r="L93" s="8">
        <f t="shared" si="19"/>
        <v>0.20186316999746398</v>
      </c>
      <c r="M93" s="10">
        <f t="shared" si="20"/>
        <v>-0.0015586266140851235</v>
      </c>
      <c r="N93" s="10">
        <f t="shared" si="21"/>
        <v>0.00221613159092493</v>
      </c>
      <c r="O93" s="10">
        <f t="shared" si="22"/>
        <v>-0.0006575049768397512</v>
      </c>
    </row>
    <row r="94" spans="1:15" ht="12.75">
      <c r="A94">
        <f t="shared" si="23"/>
        <v>63</v>
      </c>
      <c r="B94" s="4">
        <f t="shared" si="24"/>
        <v>0.3050806429690241</v>
      </c>
      <c r="C94" s="4">
        <f t="shared" si="25"/>
        <v>0.493056187033512</v>
      </c>
      <c r="D94" s="3">
        <f t="shared" si="26"/>
        <v>0.20186316999746398</v>
      </c>
      <c r="F94" s="3">
        <f t="shared" si="14"/>
        <v>1.250878922014539</v>
      </c>
      <c r="G94" s="3">
        <f t="shared" si="15"/>
        <v>1.2633751436614051</v>
      </c>
      <c r="H94" s="3">
        <f t="shared" si="16"/>
        <v>1.2554037856008118</v>
      </c>
      <c r="I94" s="9">
        <f t="shared" si="27"/>
        <v>1.2579536647193996</v>
      </c>
      <c r="J94" s="8">
        <f t="shared" si="17"/>
        <v>0.3033648666938139</v>
      </c>
      <c r="K94" s="8">
        <f t="shared" si="18"/>
        <v>0.49518114108404454</v>
      </c>
      <c r="L94" s="8">
        <f t="shared" si="19"/>
        <v>0.20145399222214164</v>
      </c>
      <c r="M94" s="10">
        <f t="shared" si="20"/>
        <v>-0.0017157762752101902</v>
      </c>
      <c r="N94" s="10">
        <f t="shared" si="21"/>
        <v>0.002124954050532535</v>
      </c>
      <c r="O94" s="10">
        <f t="shared" si="22"/>
        <v>-0.00040917777532234467</v>
      </c>
    </row>
    <row r="95" spans="1:15" ht="12.75">
      <c r="A95">
        <f t="shared" si="23"/>
        <v>64</v>
      </c>
      <c r="B95" s="4">
        <f t="shared" si="24"/>
        <v>0.3033648666938139</v>
      </c>
      <c r="C95" s="4">
        <f t="shared" si="25"/>
        <v>0.49518114108404454</v>
      </c>
      <c r="D95" s="3">
        <f t="shared" si="26"/>
        <v>0.20145399222214164</v>
      </c>
      <c r="F95" s="3">
        <f t="shared" si="14"/>
        <v>1.2494018307082295</v>
      </c>
      <c r="G95" s="3">
        <f t="shared" si="15"/>
        <v>1.2614146918353446</v>
      </c>
      <c r="H95" s="3">
        <f t="shared" si="16"/>
        <v>1.2555347224889148</v>
      </c>
      <c r="I95" s="9">
        <f t="shared" si="27"/>
        <v>1.256585868521924</v>
      </c>
      <c r="J95" s="8">
        <f t="shared" si="17"/>
        <v>0.3016304968204377</v>
      </c>
      <c r="K95" s="8">
        <f t="shared" si="18"/>
        <v>0.49708402913836064</v>
      </c>
      <c r="L95" s="8">
        <f t="shared" si="19"/>
        <v>0.2012854740412017</v>
      </c>
      <c r="M95" s="10">
        <f t="shared" si="20"/>
        <v>-0.001734369873376218</v>
      </c>
      <c r="N95" s="10">
        <f t="shared" si="21"/>
        <v>0.0019028880543160986</v>
      </c>
      <c r="O95" s="10">
        <f t="shared" si="22"/>
        <v>-0.0001685181809399361</v>
      </c>
    </row>
    <row r="96" spans="1:15" ht="12.75">
      <c r="A96">
        <f t="shared" si="23"/>
        <v>65</v>
      </c>
      <c r="B96" s="4">
        <f t="shared" si="24"/>
        <v>0.3016304968204377</v>
      </c>
      <c r="C96" s="4">
        <f t="shared" si="25"/>
        <v>0.49708402913836064</v>
      </c>
      <c r="D96" s="3">
        <f t="shared" si="26"/>
        <v>0.2012854740412017</v>
      </c>
      <c r="F96" s="3">
        <f aca="true" t="shared" si="28" ref="F96:F131">B96*$B$4+C96*$C$4+D96*$D$4</f>
        <v>1.2484748990495116</v>
      </c>
      <c r="G96" s="3">
        <f aca="true" t="shared" si="29" ref="G96:G131">$B$5*B96+$C$5*C96+$D$5*D96</f>
        <v>1.2592712329993758</v>
      </c>
      <c r="H96" s="3">
        <f aca="true" t="shared" si="30" ref="H96:H131">$B$6*B96+$C$6*C96+$D$6*D96</f>
        <v>1.2555886483068157</v>
      </c>
      <c r="I96" s="9">
        <f t="shared" si="27"/>
        <v>1.2552734786206998</v>
      </c>
      <c r="J96" s="8">
        <f aca="true" t="shared" si="31" ref="J96:J127">B96*(F96)/I96</f>
        <v>0.29999686162567196</v>
      </c>
      <c r="K96" s="8">
        <f aca="true" t="shared" si="32" ref="K96:K131">C96*(G96)/I96</f>
        <v>0.49866712627846854</v>
      </c>
      <c r="L96" s="8">
        <f aca="true" t="shared" si="33" ref="L96:L131">D96*(H96)/I96</f>
        <v>0.20133601209585966</v>
      </c>
      <c r="M96" s="10">
        <f aca="true" t="shared" si="34" ref="M96:M131">J96-B96</f>
        <v>-0.0016336351947657257</v>
      </c>
      <c r="N96" s="10">
        <f aca="true" t="shared" si="35" ref="N96:N131">K96-C96</f>
        <v>0.001583097140107903</v>
      </c>
      <c r="O96" s="10">
        <f aca="true" t="shared" si="36" ref="O96:O131">L96-D96</f>
        <v>5.053805465796146E-05</v>
      </c>
    </row>
    <row r="97" spans="1:15" ht="12.75">
      <c r="A97">
        <f aca="true" t="shared" si="37" ref="A97:A131">A96+1</f>
        <v>66</v>
      </c>
      <c r="B97" s="4">
        <f aca="true" t="shared" si="38" ref="B97:B131">J96</f>
        <v>0.29999686162567196</v>
      </c>
      <c r="C97" s="4">
        <f aca="true" t="shared" si="39" ref="C97:C131">K96</f>
        <v>0.49866712627846854</v>
      </c>
      <c r="D97" s="3">
        <f aca="true" t="shared" si="40" ref="D97:D131">L96</f>
        <v>0.20133601209585966</v>
      </c>
      <c r="F97" s="3">
        <f t="shared" si="28"/>
        <v>1.2480852150453943</v>
      </c>
      <c r="G97" s="3">
        <f t="shared" si="29"/>
        <v>1.2571141521301064</v>
      </c>
      <c r="H97" s="3">
        <f t="shared" si="30"/>
        <v>1.2555724761293252</v>
      </c>
      <c r="I97" s="9">
        <f aca="true" t="shared" si="41" ref="I97:I128">B97*F97+C97*G97+D97*H97</f>
        <v>1.254095104442936</v>
      </c>
      <c r="J97" s="8">
        <f t="shared" si="31"/>
        <v>0.2985592131159277</v>
      </c>
      <c r="K97" s="8">
        <f t="shared" si="32"/>
        <v>0.49986759331555786</v>
      </c>
      <c r="L97" s="8">
        <f t="shared" si="33"/>
        <v>0.20157319356851444</v>
      </c>
      <c r="M97" s="10">
        <f t="shared" si="34"/>
        <v>-0.0014376485097442604</v>
      </c>
      <c r="N97" s="10">
        <f t="shared" si="35"/>
        <v>0.0012004670370893145</v>
      </c>
      <c r="O97" s="10">
        <f t="shared" si="36"/>
        <v>0.0002371814726547794</v>
      </c>
    </row>
    <row r="98" spans="1:15" ht="12.75">
      <c r="A98">
        <f t="shared" si="37"/>
        <v>67</v>
      </c>
      <c r="B98" s="4">
        <f t="shared" si="38"/>
        <v>0.2985592131159277</v>
      </c>
      <c r="C98" s="4">
        <f t="shared" si="39"/>
        <v>0.49986759331555786</v>
      </c>
      <c r="D98" s="3">
        <f t="shared" si="40"/>
        <v>0.20157319356851444</v>
      </c>
      <c r="F98" s="3">
        <f t="shared" si="28"/>
        <v>1.248187433209206</v>
      </c>
      <c r="G98" s="3">
        <f t="shared" si="29"/>
        <v>1.2550886692954863</v>
      </c>
      <c r="H98" s="3">
        <f t="shared" si="30"/>
        <v>1.2554965780580756</v>
      </c>
      <c r="I98" s="9">
        <f t="shared" si="41"/>
        <v>1.2531104651519989</v>
      </c>
      <c r="J98" s="8">
        <f t="shared" si="31"/>
        <v>0.2973862785791417</v>
      </c>
      <c r="K98" s="8">
        <f t="shared" si="32"/>
        <v>0.5006567018353498</v>
      </c>
      <c r="L98" s="8">
        <f t="shared" si="33"/>
        <v>0.20195701958550857</v>
      </c>
      <c r="M98" s="10">
        <f t="shared" si="34"/>
        <v>-0.0011729345367860189</v>
      </c>
      <c r="N98" s="10">
        <f t="shared" si="35"/>
        <v>0.00078910851979197</v>
      </c>
      <c r="O98" s="10">
        <f t="shared" si="36"/>
        <v>0.0003838260169941321</v>
      </c>
    </row>
    <row r="99" spans="1:15" ht="12.75">
      <c r="A99">
        <f t="shared" si="37"/>
        <v>68</v>
      </c>
      <c r="B99" s="4">
        <f t="shared" si="38"/>
        <v>0.2973862785791417</v>
      </c>
      <c r="C99" s="4">
        <f t="shared" si="39"/>
        <v>0.5006567018353498</v>
      </c>
      <c r="D99" s="3">
        <f t="shared" si="40"/>
        <v>0.20195701958550857</v>
      </c>
      <c r="F99" s="3">
        <f t="shared" si="28"/>
        <v>1.2487104616020588</v>
      </c>
      <c r="G99" s="3">
        <f t="shared" si="29"/>
        <v>1.2533105292264486</v>
      </c>
      <c r="H99" s="3">
        <f t="shared" si="30"/>
        <v>1.2553737537326373</v>
      </c>
      <c r="I99" s="9">
        <f t="shared" si="41"/>
        <v>1.2523592149064247</v>
      </c>
      <c r="J99" s="8">
        <f t="shared" si="31"/>
        <v>0.2965198425328993</v>
      </c>
      <c r="K99" s="8">
        <f t="shared" si="32"/>
        <v>0.5010370095651153</v>
      </c>
      <c r="L99" s="8">
        <f t="shared" si="33"/>
        <v>0.2024431479019854</v>
      </c>
      <c r="M99" s="10">
        <f t="shared" si="34"/>
        <v>-0.0008664360462423693</v>
      </c>
      <c r="N99" s="10">
        <f t="shared" si="35"/>
        <v>0.00038030772976549443</v>
      </c>
      <c r="O99" s="10">
        <f t="shared" si="36"/>
        <v>0.0004861283164768193</v>
      </c>
    </row>
    <row r="100" spans="1:15" ht="12.75">
      <c r="A100">
        <f t="shared" si="37"/>
        <v>69</v>
      </c>
      <c r="B100" s="4">
        <f t="shared" si="38"/>
        <v>0.2965198425328993</v>
      </c>
      <c r="C100" s="4">
        <f t="shared" si="39"/>
        <v>0.5010370095651153</v>
      </c>
      <c r="D100" s="3">
        <f t="shared" si="40"/>
        <v>0.2024431479019854</v>
      </c>
      <c r="F100" s="3">
        <f t="shared" si="28"/>
        <v>1.249564822838785</v>
      </c>
      <c r="G100" s="3">
        <f t="shared" si="29"/>
        <v>1.2518633176774587</v>
      </c>
      <c r="H100" s="3">
        <f t="shared" si="30"/>
        <v>1.2552181926713648</v>
      </c>
      <c r="I100" s="9">
        <f t="shared" si="41"/>
        <v>1.2518609398044165</v>
      </c>
      <c r="J100" s="8">
        <f t="shared" si="31"/>
        <v>0.29597597682111143</v>
      </c>
      <c r="K100" s="8">
        <f t="shared" si="32"/>
        <v>0.5010379612701812</v>
      </c>
      <c r="L100" s="8">
        <f t="shared" si="33"/>
        <v>0.20298606190870738</v>
      </c>
      <c r="M100" s="10">
        <f t="shared" si="34"/>
        <v>-0.0005438657117878831</v>
      </c>
      <c r="N100" s="10">
        <f t="shared" si="35"/>
        <v>9.517050658658377E-07</v>
      </c>
      <c r="O100" s="10">
        <f t="shared" si="36"/>
        <v>0.0005429140067219895</v>
      </c>
    </row>
    <row r="101" spans="1:15" ht="12.75">
      <c r="A101">
        <f t="shared" si="37"/>
        <v>70</v>
      </c>
      <c r="B101" s="4">
        <f t="shared" si="38"/>
        <v>0.29597597682111143</v>
      </c>
      <c r="C101" s="4">
        <f t="shared" si="39"/>
        <v>0.5010379612701812</v>
      </c>
      <c r="D101" s="3">
        <f t="shared" si="40"/>
        <v>0.20298606190870738</v>
      </c>
      <c r="F101" s="3">
        <f t="shared" si="28"/>
        <v>1.2506503558236586</v>
      </c>
      <c r="G101" s="3">
        <f t="shared" si="29"/>
        <v>1.250797969007698</v>
      </c>
      <c r="H101" s="3">
        <f t="shared" si="30"/>
        <v>1.2550444601892137</v>
      </c>
      <c r="I101" s="9">
        <f t="shared" si="41"/>
        <v>1.2516162575732261</v>
      </c>
      <c r="J101" s="8">
        <f t="shared" si="31"/>
        <v>0.29574756518766415</v>
      </c>
      <c r="K101" s="8">
        <f t="shared" si="32"/>
        <v>0.5007103899142467</v>
      </c>
      <c r="L101" s="8">
        <f t="shared" si="33"/>
        <v>0.20354204489808922</v>
      </c>
      <c r="M101" s="10">
        <f t="shared" si="34"/>
        <v>-0.00022841163344727855</v>
      </c>
      <c r="N101" s="10">
        <f t="shared" si="35"/>
        <v>-0.00032757135593453057</v>
      </c>
      <c r="O101" s="10">
        <f t="shared" si="36"/>
        <v>0.0005559829893818369</v>
      </c>
    </row>
    <row r="102" spans="1:15" ht="12.75">
      <c r="A102">
        <f t="shared" si="37"/>
        <v>71</v>
      </c>
      <c r="B102" s="4">
        <f t="shared" si="38"/>
        <v>0.29574756518766415</v>
      </c>
      <c r="C102" s="4">
        <f t="shared" si="39"/>
        <v>0.5007103899142467</v>
      </c>
      <c r="D102" s="3">
        <f t="shared" si="40"/>
        <v>0.20354204489808922</v>
      </c>
      <c r="F102" s="3">
        <f t="shared" si="28"/>
        <v>1.251863868922762</v>
      </c>
      <c r="G102" s="3">
        <f t="shared" si="29"/>
        <v>1.2501340851112246</v>
      </c>
      <c r="H102" s="3">
        <f t="shared" si="30"/>
        <v>1.2548665456326116</v>
      </c>
      <c r="I102" s="9">
        <f t="shared" si="41"/>
        <v>1.2516089191537103</v>
      </c>
      <c r="J102" s="8">
        <f t="shared" si="31"/>
        <v>0.2958078082654245</v>
      </c>
      <c r="K102" s="8">
        <f t="shared" si="32"/>
        <v>0.500120377557215</v>
      </c>
      <c r="L102" s="8">
        <f t="shared" si="33"/>
        <v>0.20407181417736062</v>
      </c>
      <c r="M102" s="10">
        <f t="shared" si="34"/>
        <v>6.024307776036908E-05</v>
      </c>
      <c r="N102" s="10">
        <f t="shared" si="35"/>
        <v>-0.0005900123570317106</v>
      </c>
      <c r="O102" s="10">
        <f t="shared" si="36"/>
        <v>0.000529769279271397</v>
      </c>
    </row>
    <row r="103" spans="1:15" ht="12.75">
      <c r="A103">
        <f t="shared" si="37"/>
        <v>72</v>
      </c>
      <c r="B103" s="4">
        <f t="shared" si="38"/>
        <v>0.2958078082654245</v>
      </c>
      <c r="C103" s="4">
        <f t="shared" si="39"/>
        <v>0.500120377557215</v>
      </c>
      <c r="D103" s="3">
        <f t="shared" si="40"/>
        <v>0.20407181417736062</v>
      </c>
      <c r="F103" s="3">
        <f t="shared" si="28"/>
        <v>1.2531063113119847</v>
      </c>
      <c r="G103" s="3">
        <f t="shared" si="29"/>
        <v>1.249862753387994</v>
      </c>
      <c r="H103" s="3">
        <f t="shared" si="30"/>
        <v>1.2546970194632447</v>
      </c>
      <c r="I103" s="9">
        <f t="shared" si="41"/>
        <v>1.2518087605966643</v>
      </c>
      <c r="J103" s="8">
        <f t="shared" si="31"/>
        <v>0.29611442509484276</v>
      </c>
      <c r="K103" s="8">
        <f t="shared" si="32"/>
        <v>0.4993429122681357</v>
      </c>
      <c r="L103" s="8">
        <f t="shared" si="33"/>
        <v>0.20454266263702145</v>
      </c>
      <c r="M103" s="10">
        <f t="shared" si="34"/>
        <v>0.0003066168294182381</v>
      </c>
      <c r="N103" s="10">
        <f t="shared" si="35"/>
        <v>-0.0007774652890792377</v>
      </c>
      <c r="O103" s="10">
        <f t="shared" si="36"/>
        <v>0.0004708484596608331</v>
      </c>
    </row>
    <row r="104" spans="1:15" ht="12.75">
      <c r="A104">
        <f t="shared" si="37"/>
        <v>73</v>
      </c>
      <c r="B104" s="4">
        <f t="shared" si="38"/>
        <v>0.29611442509484276</v>
      </c>
      <c r="C104" s="4">
        <f t="shared" si="39"/>
        <v>0.4993429122681357</v>
      </c>
      <c r="D104" s="3">
        <f t="shared" si="40"/>
        <v>0.20454266263702145</v>
      </c>
      <c r="F104" s="3">
        <f t="shared" si="28"/>
        <v>1.2542890224709207</v>
      </c>
      <c r="G104" s="3">
        <f t="shared" si="29"/>
        <v>1.2499505952828613</v>
      </c>
      <c r="H104" s="3">
        <f t="shared" si="30"/>
        <v>1.254546347956153</v>
      </c>
      <c r="I104" s="9">
        <f t="shared" si="41"/>
        <v>1.2521752936440855</v>
      </c>
      <c r="J104" s="8">
        <f t="shared" si="31"/>
        <v>0.29661427970748505</v>
      </c>
      <c r="K104" s="8">
        <f t="shared" si="32"/>
        <v>0.4984557462585118</v>
      </c>
      <c r="L104" s="8">
        <f t="shared" si="33"/>
        <v>0.20492997403400318</v>
      </c>
      <c r="M104" s="10">
        <f t="shared" si="34"/>
        <v>0.000499854612642292</v>
      </c>
      <c r="N104" s="10">
        <f t="shared" si="35"/>
        <v>-0.0008871660096239076</v>
      </c>
      <c r="O104" s="10">
        <f t="shared" si="36"/>
        <v>0.00038731139698172656</v>
      </c>
    </row>
    <row r="105" spans="1:15" ht="12.75">
      <c r="A105">
        <f t="shared" si="37"/>
        <v>74</v>
      </c>
      <c r="B105" s="4">
        <f t="shared" si="38"/>
        <v>0.29661427970748505</v>
      </c>
      <c r="C105" s="4">
        <f t="shared" si="39"/>
        <v>0.4984557462585118</v>
      </c>
      <c r="D105" s="3">
        <f t="shared" si="40"/>
        <v>0.20492997403400318</v>
      </c>
      <c r="F105" s="3">
        <f t="shared" si="28"/>
        <v>1.2553386667278676</v>
      </c>
      <c r="G105" s="3">
        <f t="shared" si="29"/>
        <v>1.2503447807572885</v>
      </c>
      <c r="H105" s="3">
        <f t="shared" si="30"/>
        <v>1.2544224083091189</v>
      </c>
      <c r="I105" s="9">
        <f t="shared" si="41"/>
        <v>1.25266166675571</v>
      </c>
      <c r="J105" s="8">
        <f t="shared" si="31"/>
        <v>0.2972481591017312</v>
      </c>
      <c r="K105" s="8">
        <f t="shared" si="32"/>
        <v>0.49753381724129353</v>
      </c>
      <c r="L105" s="8">
        <f t="shared" si="33"/>
        <v>0.20521802365697533</v>
      </c>
      <c r="M105" s="10">
        <f t="shared" si="34"/>
        <v>0.0006338793942461396</v>
      </c>
      <c r="N105" s="10">
        <f t="shared" si="35"/>
        <v>-0.0009219290172182704</v>
      </c>
      <c r="O105" s="10">
        <f t="shared" si="36"/>
        <v>0.0002880496229721585</v>
      </c>
    </row>
    <row r="106" spans="1:15" ht="12.75">
      <c r="A106">
        <f t="shared" si="37"/>
        <v>75</v>
      </c>
      <c r="B106" s="4">
        <f t="shared" si="38"/>
        <v>0.2972481591017312</v>
      </c>
      <c r="C106" s="4">
        <f t="shared" si="39"/>
        <v>0.49753381724129353</v>
      </c>
      <c r="D106" s="3">
        <f t="shared" si="40"/>
        <v>0.20521802365697533</v>
      </c>
      <c r="F106" s="3">
        <f t="shared" si="28"/>
        <v>1.2562005639691496</v>
      </c>
      <c r="G106" s="3">
        <f t="shared" si="29"/>
        <v>1.250978711218647</v>
      </c>
      <c r="H106" s="3">
        <f t="shared" si="30"/>
        <v>1.254330232429768</v>
      </c>
      <c r="I106" s="9">
        <f t="shared" si="41"/>
        <v>1.253218689895025</v>
      </c>
      <c r="J106" s="8">
        <f t="shared" si="31"/>
        <v>0.29795542319406687</v>
      </c>
      <c r="K106" s="8">
        <f t="shared" si="32"/>
        <v>0.49664453498721955</v>
      </c>
      <c r="L106" s="8">
        <f t="shared" si="33"/>
        <v>0.20540004181871352</v>
      </c>
      <c r="M106" s="10">
        <f t="shared" si="34"/>
        <v>0.0007072640923356799</v>
      </c>
      <c r="N106" s="10">
        <f t="shared" si="35"/>
        <v>-0.0008892822540739753</v>
      </c>
      <c r="O106" s="10">
        <f t="shared" si="36"/>
        <v>0.00018201816173818441</v>
      </c>
    </row>
    <row r="107" spans="1:15" ht="12.75">
      <c r="A107">
        <f t="shared" si="37"/>
        <v>76</v>
      </c>
      <c r="B107" s="4">
        <f t="shared" si="38"/>
        <v>0.29795542319406687</v>
      </c>
      <c r="C107" s="4">
        <f t="shared" si="39"/>
        <v>0.49664453498721955</v>
      </c>
      <c r="D107" s="3">
        <f t="shared" si="40"/>
        <v>0.20540004181871352</v>
      </c>
      <c r="F107" s="3">
        <f t="shared" si="28"/>
        <v>1.256840277791389</v>
      </c>
      <c r="G107" s="3">
        <f t="shared" si="29"/>
        <v>1.2517780225519357</v>
      </c>
      <c r="H107" s="3">
        <f t="shared" si="30"/>
        <v>1.2542719866180114</v>
      </c>
      <c r="I107" s="9">
        <f t="shared" si="41"/>
        <v>1.2537986092775897</v>
      </c>
      <c r="J107" s="8">
        <f t="shared" si="31"/>
        <v>0.2986782519023929</v>
      </c>
      <c r="K107" s="8">
        <f t="shared" si="32"/>
        <v>0.4958441565633338</v>
      </c>
      <c r="L107" s="8">
        <f t="shared" si="33"/>
        <v>0.20547759153427325</v>
      </c>
      <c r="M107" s="10">
        <f t="shared" si="34"/>
        <v>0.0007228287083260176</v>
      </c>
      <c r="N107" s="10">
        <f t="shared" si="35"/>
        <v>-0.0008003784238857503</v>
      </c>
      <c r="O107" s="10">
        <f t="shared" si="36"/>
        <v>7.754971555973267E-05</v>
      </c>
    </row>
    <row r="108" spans="1:15" ht="12.75">
      <c r="A108">
        <f t="shared" si="37"/>
        <v>77</v>
      </c>
      <c r="B108" s="4">
        <f t="shared" si="38"/>
        <v>0.2986782519023929</v>
      </c>
      <c r="C108" s="4">
        <f t="shared" si="39"/>
        <v>0.4958441565633338</v>
      </c>
      <c r="D108" s="3">
        <f t="shared" si="40"/>
        <v>0.20547759153427325</v>
      </c>
      <c r="F108" s="3">
        <f t="shared" si="28"/>
        <v>1.2572434945339128</v>
      </c>
      <c r="G108" s="3">
        <f t="shared" si="29"/>
        <v>1.2526665170604905</v>
      </c>
      <c r="H108" s="3">
        <f t="shared" si="30"/>
        <v>1.2542471707090326</v>
      </c>
      <c r="I108" s="9">
        <f t="shared" si="41"/>
        <v>1.2543583495960011</v>
      </c>
      <c r="J108" s="8">
        <f t="shared" si="31"/>
        <v>0.2993652406299906</v>
      </c>
      <c r="K108" s="8">
        <f t="shared" si="32"/>
        <v>0.49517538015116513</v>
      </c>
      <c r="L108" s="8">
        <f t="shared" si="33"/>
        <v>0.20545937921884433</v>
      </c>
      <c r="M108" s="10">
        <f t="shared" si="34"/>
        <v>0.0006869887275977038</v>
      </c>
      <c r="N108" s="10">
        <f t="shared" si="35"/>
        <v>-0.0006687764121686701</v>
      </c>
      <c r="O108" s="10">
        <f t="shared" si="36"/>
        <v>-1.8212315428922654E-05</v>
      </c>
    </row>
    <row r="109" spans="1:15" ht="12.75">
      <c r="A109">
        <f t="shared" si="37"/>
        <v>78</v>
      </c>
      <c r="B109" s="4">
        <f t="shared" si="38"/>
        <v>0.2993652406299906</v>
      </c>
      <c r="C109" s="4">
        <f t="shared" si="39"/>
        <v>0.49517538015116513</v>
      </c>
      <c r="D109" s="3">
        <f t="shared" si="40"/>
        <v>0.20545937921884433</v>
      </c>
      <c r="F109" s="3">
        <f t="shared" si="28"/>
        <v>1.2574143905908275</v>
      </c>
      <c r="G109" s="3">
        <f t="shared" si="29"/>
        <v>1.2535716225345506</v>
      </c>
      <c r="H109" s="3">
        <f t="shared" si="30"/>
        <v>1.25425299864997</v>
      </c>
      <c r="I109" s="9">
        <f t="shared" si="41"/>
        <v>1.2548620088320916</v>
      </c>
      <c r="J109" s="8">
        <f t="shared" si="31"/>
        <v>0.2999741477241616</v>
      </c>
      <c r="K109" s="8">
        <f t="shared" si="32"/>
        <v>0.49466618669329526</v>
      </c>
      <c r="L109" s="8">
        <f t="shared" si="33"/>
        <v>0.2053596655825433</v>
      </c>
      <c r="M109" s="10">
        <f t="shared" si="34"/>
        <v>0.0006089070941709962</v>
      </c>
      <c r="N109" s="10">
        <f t="shared" si="35"/>
        <v>-0.000509193457869872</v>
      </c>
      <c r="O109" s="10">
        <f t="shared" si="36"/>
        <v>-9.971363630104091E-05</v>
      </c>
    </row>
    <row r="110" spans="1:15" ht="12.75">
      <c r="A110">
        <f t="shared" si="37"/>
        <v>79</v>
      </c>
      <c r="B110" s="4">
        <f t="shared" si="38"/>
        <v>0.2999741477241616</v>
      </c>
      <c r="C110" s="4">
        <f t="shared" si="39"/>
        <v>0.49466618669329526</v>
      </c>
      <c r="D110" s="3">
        <f t="shared" si="40"/>
        <v>0.2053596655825433</v>
      </c>
      <c r="F110" s="3">
        <f t="shared" si="28"/>
        <v>1.2573728132901651</v>
      </c>
      <c r="G110" s="3">
        <f t="shared" si="29"/>
        <v>1.2544290127569315</v>
      </c>
      <c r="H110" s="3">
        <f t="shared" si="30"/>
        <v>1.2542849070135864</v>
      </c>
      <c r="I110" s="9">
        <f t="shared" si="41"/>
        <v>1.2552824833056966</v>
      </c>
      <c r="J110" s="8">
        <f t="shared" si="31"/>
        <v>0.3004736727027162</v>
      </c>
      <c r="K110" s="8">
        <f t="shared" si="32"/>
        <v>0.49432986158127673</v>
      </c>
      <c r="L110" s="8">
        <f t="shared" si="33"/>
        <v>0.205196465716007</v>
      </c>
      <c r="M110" s="10">
        <f t="shared" si="34"/>
        <v>0.0004995249785545997</v>
      </c>
      <c r="N110" s="10">
        <f t="shared" si="35"/>
        <v>-0.00033632511201853177</v>
      </c>
      <c r="O110" s="10">
        <f t="shared" si="36"/>
        <v>-0.00016319986653628993</v>
      </c>
    </row>
    <row r="111" spans="1:15" ht="12.75">
      <c r="A111">
        <f t="shared" si="37"/>
        <v>80</v>
      </c>
      <c r="B111" s="4">
        <f t="shared" si="38"/>
        <v>0.3004736727027162</v>
      </c>
      <c r="C111" s="4">
        <f t="shared" si="39"/>
        <v>0.49432986158127673</v>
      </c>
      <c r="D111" s="3">
        <f t="shared" si="40"/>
        <v>0.205196465716007</v>
      </c>
      <c r="F111" s="3">
        <f t="shared" si="28"/>
        <v>1.2571506743418182</v>
      </c>
      <c r="G111" s="3">
        <f t="shared" si="29"/>
        <v>1.2551861071409665</v>
      </c>
      <c r="H111" s="3">
        <f t="shared" si="30"/>
        <v>1.2543371309708777</v>
      </c>
      <c r="I111" s="9">
        <f t="shared" si="41"/>
        <v>1.2556022009534984</v>
      </c>
      <c r="J111" s="8">
        <f t="shared" si="31"/>
        <v>0.3008442323319662</v>
      </c>
      <c r="K111" s="8">
        <f t="shared" si="32"/>
        <v>0.4941660456875187</v>
      </c>
      <c r="L111" s="8">
        <f t="shared" si="33"/>
        <v>0.20498972198051496</v>
      </c>
      <c r="M111" s="10">
        <f t="shared" si="34"/>
        <v>0.0003705596292500335</v>
      </c>
      <c r="N111" s="10">
        <f t="shared" si="35"/>
        <v>-0.00016381589375802363</v>
      </c>
      <c r="O111" s="10">
        <f t="shared" si="36"/>
        <v>-0.00020674373549203762</v>
      </c>
    </row>
    <row r="112" spans="1:15" ht="12.75">
      <c r="A112">
        <f t="shared" si="37"/>
        <v>81</v>
      </c>
      <c r="B112" s="4">
        <f t="shared" si="38"/>
        <v>0.3008442323319662</v>
      </c>
      <c r="C112" s="4">
        <f t="shared" si="39"/>
        <v>0.4941660456875187</v>
      </c>
      <c r="D112" s="3">
        <f t="shared" si="40"/>
        <v>0.20498972198051496</v>
      </c>
      <c r="F112" s="3">
        <f t="shared" si="28"/>
        <v>1.256787969797899</v>
      </c>
      <c r="G112" s="3">
        <f t="shared" si="29"/>
        <v>1.255804285524416</v>
      </c>
      <c r="H112" s="3">
        <f t="shared" si="30"/>
        <v>1.254403288966235</v>
      </c>
      <c r="I112" s="9">
        <f t="shared" si="41"/>
        <v>1.2558130313695717</v>
      </c>
      <c r="J112" s="8">
        <f t="shared" si="31"/>
        <v>0.30107778987255107</v>
      </c>
      <c r="K112" s="8">
        <f t="shared" si="32"/>
        <v>0.4941626041722542</v>
      </c>
      <c r="L112" s="8">
        <f t="shared" si="33"/>
        <v>0.2047596059551947</v>
      </c>
      <c r="M112" s="10">
        <f t="shared" si="34"/>
        <v>0.00023355754058485</v>
      </c>
      <c r="N112" s="10">
        <f t="shared" si="35"/>
        <v>-3.4415152644906577E-06</v>
      </c>
      <c r="O112" s="10">
        <f t="shared" si="36"/>
        <v>-0.00023011602532024833</v>
      </c>
    </row>
    <row r="113" spans="1:15" ht="12.75">
      <c r="A113">
        <f t="shared" si="37"/>
        <v>82</v>
      </c>
      <c r="B113" s="4">
        <f t="shared" si="38"/>
        <v>0.30107778987255107</v>
      </c>
      <c r="C113" s="4">
        <f t="shared" si="39"/>
        <v>0.4941626041722542</v>
      </c>
      <c r="D113" s="3">
        <f t="shared" si="40"/>
        <v>0.2047596059551947</v>
      </c>
      <c r="F113" s="3">
        <f t="shared" si="28"/>
        <v>1.2563288046169907</v>
      </c>
      <c r="G113" s="3">
        <f t="shared" si="29"/>
        <v>1.2562597869038878</v>
      </c>
      <c r="H113" s="3">
        <f t="shared" si="30"/>
        <v>1.2544769260943376</v>
      </c>
      <c r="I113" s="9">
        <f t="shared" si="41"/>
        <v>1.2559155087275744</v>
      </c>
      <c r="J113" s="8">
        <f t="shared" si="31"/>
        <v>0.30117686836316937</v>
      </c>
      <c r="K113" s="8">
        <f t="shared" si="32"/>
        <v>0.4942980666289119</v>
      </c>
      <c r="L113" s="8">
        <f t="shared" si="33"/>
        <v>0.20452506500791875</v>
      </c>
      <c r="M113" s="10">
        <f t="shared" si="34"/>
        <v>9.907849061829843E-05</v>
      </c>
      <c r="N113" s="10">
        <f t="shared" si="35"/>
        <v>0.00013546245665768675</v>
      </c>
      <c r="O113" s="10">
        <f t="shared" si="36"/>
        <v>-0.00023454094727595742</v>
      </c>
    </row>
    <row r="114" spans="1:15" ht="12.75">
      <c r="A114">
        <f t="shared" si="37"/>
        <v>83</v>
      </c>
      <c r="B114" s="4">
        <f t="shared" si="38"/>
        <v>0.30117686836316937</v>
      </c>
      <c r="C114" s="4">
        <f t="shared" si="39"/>
        <v>0.4942980666289119</v>
      </c>
      <c r="D114" s="3">
        <f t="shared" si="40"/>
        <v>0.20452506500791875</v>
      </c>
      <c r="F114" s="3">
        <f t="shared" si="28"/>
        <v>1.2558177293608748</v>
      </c>
      <c r="G114" s="3">
        <f t="shared" si="29"/>
        <v>1.2565433859668937</v>
      </c>
      <c r="H114" s="3">
        <f t="shared" si="30"/>
        <v>1.254551979197466</v>
      </c>
      <c r="I114" s="9">
        <f t="shared" si="41"/>
        <v>1.2559175423838116</v>
      </c>
      <c r="J114" s="8">
        <f t="shared" si="31"/>
        <v>0.30115293257705644</v>
      </c>
      <c r="K114" s="8">
        <f t="shared" si="32"/>
        <v>0.4945443831765274</v>
      </c>
      <c r="L114" s="8">
        <f t="shared" si="33"/>
        <v>0.20430268424641618</v>
      </c>
      <c r="M114" s="10">
        <f t="shared" si="34"/>
        <v>-2.393578611292746E-05</v>
      </c>
      <c r="N114" s="10">
        <f t="shared" si="35"/>
        <v>0.00024631654761547717</v>
      </c>
      <c r="O114" s="10">
        <f t="shared" si="36"/>
        <v>-0.00022238076150257746</v>
      </c>
    </row>
    <row r="115" spans="1:15" ht="12.75">
      <c r="A115">
        <f t="shared" si="37"/>
        <v>84</v>
      </c>
      <c r="B115" s="4">
        <f t="shared" si="38"/>
        <v>0.30115293257705644</v>
      </c>
      <c r="C115" s="4">
        <f t="shared" si="39"/>
        <v>0.4945443831765274</v>
      </c>
      <c r="D115" s="3">
        <f t="shared" si="40"/>
        <v>0.20430268424641618</v>
      </c>
      <c r="F115" s="3">
        <f t="shared" si="28"/>
        <v>1.2552966097081089</v>
      </c>
      <c r="G115" s="3">
        <f t="shared" si="29"/>
        <v>1.2566590407475386</v>
      </c>
      <c r="H115" s="3">
        <f t="shared" si="30"/>
        <v>1.2546231410411468</v>
      </c>
      <c r="I115" s="9">
        <f t="shared" si="41"/>
        <v>1.2558328008697082</v>
      </c>
      <c r="J115" s="8">
        <f t="shared" si="31"/>
        <v>0.30102435213177287</v>
      </c>
      <c r="K115" s="8">
        <f t="shared" si="32"/>
        <v>0.4948697547470538</v>
      </c>
      <c r="L115" s="8">
        <f t="shared" si="33"/>
        <v>0.20410589312117325</v>
      </c>
      <c r="M115" s="10">
        <f t="shared" si="34"/>
        <v>-0.00012858044528357704</v>
      </c>
      <c r="N115" s="10">
        <f t="shared" si="35"/>
        <v>0.0003253715705264226</v>
      </c>
      <c r="O115" s="10">
        <f t="shared" si="36"/>
        <v>-0.00019679112524292885</v>
      </c>
    </row>
    <row r="116" spans="1:15" ht="12.75">
      <c r="A116">
        <f t="shared" si="37"/>
        <v>85</v>
      </c>
      <c r="B116" s="4">
        <f t="shared" si="38"/>
        <v>0.30102435213177287</v>
      </c>
      <c r="C116" s="4">
        <f t="shared" si="39"/>
        <v>0.4948697547470538</v>
      </c>
      <c r="D116" s="3">
        <f t="shared" si="40"/>
        <v>0.20410589312117325</v>
      </c>
      <c r="F116" s="3">
        <f t="shared" si="28"/>
        <v>1.2548021622707597</v>
      </c>
      <c r="G116" s="3">
        <f t="shared" si="29"/>
        <v>1.2566217683113303</v>
      </c>
      <c r="H116" s="3">
        <f t="shared" si="30"/>
        <v>1.2546861142012244</v>
      </c>
      <c r="I116" s="9">
        <f t="shared" si="41"/>
        <v>1.2556789441709155</v>
      </c>
      <c r="J116" s="8">
        <f t="shared" si="31"/>
        <v>0.3008141609004231</v>
      </c>
      <c r="K116" s="8">
        <f t="shared" si="32"/>
        <v>0.49524132675859595</v>
      </c>
      <c r="L116" s="8">
        <f t="shared" si="33"/>
        <v>0.20394451234098102</v>
      </c>
      <c r="M116" s="10">
        <f t="shared" si="34"/>
        <v>-0.00021019123134974338</v>
      </c>
      <c r="N116" s="10">
        <f t="shared" si="35"/>
        <v>0.0003715720115421428</v>
      </c>
      <c r="O116" s="10">
        <f t="shared" si="36"/>
        <v>-0.0001613807801922329</v>
      </c>
    </row>
    <row r="117" spans="1:15" ht="12.75">
      <c r="A117">
        <f t="shared" si="37"/>
        <v>86</v>
      </c>
      <c r="B117" s="4">
        <f t="shared" si="38"/>
        <v>0.3008141609004231</v>
      </c>
      <c r="C117" s="4">
        <f t="shared" si="39"/>
        <v>0.49524132675859595</v>
      </c>
      <c r="D117" s="3">
        <f t="shared" si="40"/>
        <v>0.20394451234098102</v>
      </c>
      <c r="F117" s="3">
        <f t="shared" si="28"/>
        <v>1.2543642133867974</v>
      </c>
      <c r="G117" s="3">
        <f t="shared" si="29"/>
        <v>1.2564550310255027</v>
      </c>
      <c r="H117" s="3">
        <f t="shared" si="30"/>
        <v>1.2547377560508863</v>
      </c>
      <c r="I117" s="9">
        <f t="shared" si="41"/>
        <v>1.2554758546646663</v>
      </c>
      <c r="J117" s="8">
        <f t="shared" si="31"/>
        <v>0.30054780974999523</v>
      </c>
      <c r="K117" s="8">
        <f t="shared" si="32"/>
        <v>0.49562757759589365</v>
      </c>
      <c r="L117" s="8">
        <f t="shared" si="33"/>
        <v>0.2038246126541112</v>
      </c>
      <c r="M117" s="10">
        <f t="shared" si="34"/>
        <v>-0.00026635115042789037</v>
      </c>
      <c r="N117" s="10">
        <f t="shared" si="35"/>
        <v>0.00038625083729770804</v>
      </c>
      <c r="O117" s="10">
        <f t="shared" si="36"/>
        <v>-0.00011989968686981767</v>
      </c>
    </row>
    <row r="118" spans="1:15" ht="12.75">
      <c r="A118">
        <f t="shared" si="37"/>
        <v>87</v>
      </c>
      <c r="B118" s="4">
        <f t="shared" si="38"/>
        <v>0.30054780974999523</v>
      </c>
      <c r="C118" s="4">
        <f t="shared" si="39"/>
        <v>0.49562757759589365</v>
      </c>
      <c r="D118" s="3">
        <f t="shared" si="40"/>
        <v>0.2038246126541112</v>
      </c>
      <c r="F118" s="3">
        <f t="shared" si="28"/>
        <v>1.2540046762534955</v>
      </c>
      <c r="G118" s="3">
        <f t="shared" si="29"/>
        <v>1.2561879083232805</v>
      </c>
      <c r="H118" s="3">
        <f t="shared" si="30"/>
        <v>1.2547761239506847</v>
      </c>
      <c r="I118" s="9">
        <f t="shared" si="41"/>
        <v>1.2552439863036353</v>
      </c>
      <c r="J118" s="8">
        <f t="shared" si="31"/>
        <v>0.30025107706277676</v>
      </c>
      <c r="K118" s="8">
        <f t="shared" si="32"/>
        <v>0.49600028106162686</v>
      </c>
      <c r="L118" s="8">
        <f t="shared" si="33"/>
        <v>0.20374864187559635</v>
      </c>
      <c r="M118" s="10">
        <f t="shared" si="34"/>
        <v>-0.00029673268721847057</v>
      </c>
      <c r="N118" s="10">
        <f t="shared" si="35"/>
        <v>0.000372703465733204</v>
      </c>
      <c r="O118" s="10">
        <f t="shared" si="36"/>
        <v>-7.597077851484446E-05</v>
      </c>
    </row>
    <row r="119" spans="1:15" ht="12.75">
      <c r="A119">
        <f t="shared" si="37"/>
        <v>88</v>
      </c>
      <c r="B119" s="4">
        <f t="shared" si="38"/>
        <v>0.30025107706277676</v>
      </c>
      <c r="C119" s="4">
        <f t="shared" si="39"/>
        <v>0.49600028106162686</v>
      </c>
      <c r="D119" s="3">
        <f t="shared" si="40"/>
        <v>0.20374864187559635</v>
      </c>
      <c r="F119" s="3">
        <f t="shared" si="28"/>
        <v>1.2537371966220883</v>
      </c>
      <c r="G119" s="3">
        <f t="shared" si="29"/>
        <v>1.255852296543716</v>
      </c>
      <c r="H119" s="3">
        <f t="shared" si="30"/>
        <v>1.2548004345998092</v>
      </c>
      <c r="I119" s="9">
        <f t="shared" si="41"/>
        <v>1.2550029200716402</v>
      </c>
      <c r="J119" s="8">
        <f t="shared" si="31"/>
        <v>0.2999482611705477</v>
      </c>
      <c r="K119" s="8">
        <f t="shared" si="32"/>
        <v>0.49633597029560306</v>
      </c>
      <c r="L119" s="8">
        <f t="shared" si="33"/>
        <v>0.20371576853384926</v>
      </c>
      <c r="M119" s="10">
        <f t="shared" si="34"/>
        <v>-0.00030281589222908023</v>
      </c>
      <c r="N119" s="10">
        <f t="shared" si="35"/>
        <v>0.00033568923397619965</v>
      </c>
      <c r="O119" s="10">
        <f t="shared" si="36"/>
        <v>-3.287334174709167E-05</v>
      </c>
    </row>
    <row r="120" spans="1:15" ht="12.75">
      <c r="A120">
        <f t="shared" si="37"/>
        <v>89</v>
      </c>
      <c r="B120" s="4">
        <f t="shared" si="38"/>
        <v>0.2999482611705477</v>
      </c>
      <c r="C120" s="4">
        <f t="shared" si="39"/>
        <v>0.49633597029560306</v>
      </c>
      <c r="D120" s="3">
        <f t="shared" si="40"/>
        <v>0.20371576853384926</v>
      </c>
      <c r="F120" s="3">
        <f t="shared" si="28"/>
        <v>1.2535673862760615</v>
      </c>
      <c r="G120" s="3">
        <f t="shared" si="29"/>
        <v>1.2554803322893715</v>
      </c>
      <c r="H120" s="3">
        <f t="shared" si="30"/>
        <v>1.2548109540691683</v>
      </c>
      <c r="I120" s="9">
        <f t="shared" si="41"/>
        <v>1.2547701845603976</v>
      </c>
      <c r="J120" s="8">
        <f t="shared" si="31"/>
        <v>0.29966073660360726</v>
      </c>
      <c r="K120" s="8">
        <f t="shared" si="32"/>
        <v>0.4966168758083818</v>
      </c>
      <c r="L120" s="8">
        <f t="shared" si="33"/>
        <v>0.20372238758801087</v>
      </c>
      <c r="M120" s="10">
        <f t="shared" si="34"/>
        <v>-0.0002875245669404225</v>
      </c>
      <c r="N120" s="10">
        <f t="shared" si="35"/>
        <v>0.00028090551277876186</v>
      </c>
      <c r="O120" s="10">
        <f t="shared" si="36"/>
        <v>6.619054161605131E-06</v>
      </c>
    </row>
    <row r="121" spans="1:15" ht="12.75">
      <c r="A121">
        <f t="shared" si="37"/>
        <v>90</v>
      </c>
      <c r="B121" s="4">
        <f t="shared" si="38"/>
        <v>0.29966073660360726</v>
      </c>
      <c r="C121" s="4">
        <f t="shared" si="39"/>
        <v>0.4966168758083818</v>
      </c>
      <c r="D121" s="3">
        <f t="shared" si="40"/>
        <v>0.20372238758801087</v>
      </c>
      <c r="F121" s="3">
        <f t="shared" si="28"/>
        <v>1.253493543675423</v>
      </c>
      <c r="G121" s="3">
        <f t="shared" si="29"/>
        <v>1.2551021817766022</v>
      </c>
      <c r="H121" s="3">
        <f t="shared" si="30"/>
        <v>1.2548088359718363</v>
      </c>
      <c r="I121" s="9">
        <f t="shared" si="41"/>
        <v>1.2545603749905385</v>
      </c>
      <c r="J121" s="8">
        <f t="shared" si="31"/>
        <v>0.29940591629834956</v>
      </c>
      <c r="K121" s="8">
        <f t="shared" si="32"/>
        <v>0.49683134965814674</v>
      </c>
      <c r="L121" s="8">
        <f t="shared" si="33"/>
        <v>0.2037627340435036</v>
      </c>
      <c r="M121" s="10">
        <f t="shared" si="34"/>
        <v>-0.00025482030525769694</v>
      </c>
      <c r="N121" s="10">
        <f t="shared" si="35"/>
        <v>0.0002144738497649179</v>
      </c>
      <c r="O121" s="10">
        <f t="shared" si="36"/>
        <v>4.034645549272353E-05</v>
      </c>
    </row>
    <row r="122" spans="1:15" ht="12.75">
      <c r="A122">
        <f t="shared" si="37"/>
        <v>91</v>
      </c>
      <c r="B122" s="4">
        <f t="shared" si="38"/>
        <v>0.29940591629834956</v>
      </c>
      <c r="C122" s="4">
        <f t="shared" si="39"/>
        <v>0.49683134965814674</v>
      </c>
      <c r="D122" s="3">
        <f t="shared" si="40"/>
        <v>0.2037627340435036</v>
      </c>
      <c r="F122" s="3">
        <f t="shared" si="28"/>
        <v>1.2535077496929816</v>
      </c>
      <c r="G122" s="3">
        <f t="shared" si="29"/>
        <v>1.254744286719142</v>
      </c>
      <c r="H122" s="3">
        <f t="shared" si="30"/>
        <v>1.2547959251060787</v>
      </c>
      <c r="I122" s="9">
        <f t="shared" si="41"/>
        <v>1.2543845821966912</v>
      </c>
      <c r="J122" s="8">
        <f t="shared" si="31"/>
        <v>0.29919662734268204</v>
      </c>
      <c r="K122" s="8">
        <f t="shared" si="32"/>
        <v>0.49697381990682793</v>
      </c>
      <c r="L122" s="8">
        <f t="shared" si="33"/>
        <v>0.2038295527504901</v>
      </c>
      <c r="M122" s="10">
        <f t="shared" si="34"/>
        <v>-0.00020928895566751926</v>
      </c>
      <c r="N122" s="10">
        <f t="shared" si="35"/>
        <v>0.0001424702486811924</v>
      </c>
      <c r="O122" s="10">
        <f t="shared" si="36"/>
        <v>6.681870698652115E-05</v>
      </c>
    </row>
    <row r="123" spans="1:15" ht="12.75">
      <c r="A123">
        <f t="shared" si="37"/>
        <v>92</v>
      </c>
      <c r="B123" s="4">
        <f t="shared" si="38"/>
        <v>0.29919662734268204</v>
      </c>
      <c r="C123" s="4">
        <f t="shared" si="39"/>
        <v>0.49697381990682793</v>
      </c>
      <c r="D123" s="3">
        <f t="shared" si="40"/>
        <v>0.2038295527504901</v>
      </c>
      <c r="F123" s="3">
        <f t="shared" si="28"/>
        <v>1.2535972213298638</v>
      </c>
      <c r="G123" s="3">
        <f t="shared" si="29"/>
        <v>1.2544281107301634</v>
      </c>
      <c r="H123" s="3">
        <f t="shared" si="30"/>
        <v>1.2547745431198432</v>
      </c>
      <c r="I123" s="9">
        <f t="shared" si="41"/>
        <v>1.2542501245829458</v>
      </c>
      <c r="J123" s="8">
        <f t="shared" si="31"/>
        <v>0.2990408797390148</v>
      </c>
      <c r="K123" s="8">
        <f t="shared" si="32"/>
        <v>0.49704434368333755</v>
      </c>
      <c r="L123" s="8">
        <f t="shared" si="33"/>
        <v>0.2039147765776477</v>
      </c>
      <c r="M123" s="10">
        <f t="shared" si="34"/>
        <v>-0.0001557476036672667</v>
      </c>
      <c r="N123" s="10">
        <f t="shared" si="35"/>
        <v>7.052377650962338E-05</v>
      </c>
      <c r="O123" s="10">
        <f t="shared" si="36"/>
        <v>8.52238271575878E-05</v>
      </c>
    </row>
    <row r="124" spans="1:15" ht="12.75">
      <c r="A124">
        <f t="shared" si="37"/>
        <v>93</v>
      </c>
      <c r="B124" s="4">
        <f t="shared" si="38"/>
        <v>0.2990408797390148</v>
      </c>
      <c r="C124" s="4">
        <f t="shared" si="39"/>
        <v>0.49704434368333755</v>
      </c>
      <c r="D124" s="3">
        <f t="shared" si="40"/>
        <v>0.2039147765776477</v>
      </c>
      <c r="F124" s="3">
        <f t="shared" si="28"/>
        <v>1.2537458066134608</v>
      </c>
      <c r="G124" s="3">
        <f t="shared" si="29"/>
        <v>1.2541693911194718</v>
      </c>
      <c r="H124" s="3">
        <f t="shared" si="30"/>
        <v>1.2547472714951526</v>
      </c>
      <c r="I124" s="9">
        <f t="shared" si="41"/>
        <v>1.2541605603838462</v>
      </c>
      <c r="J124" s="8">
        <f t="shared" si="31"/>
        <v>0.2989419862350338</v>
      </c>
      <c r="K124" s="8">
        <f t="shared" si="32"/>
        <v>0.4970478434483054</v>
      </c>
      <c r="L124" s="8">
        <f t="shared" si="33"/>
        <v>0.20401017031666074</v>
      </c>
      <c r="M124" s="10">
        <f t="shared" si="34"/>
        <v>-9.889350398095687E-05</v>
      </c>
      <c r="N124" s="10">
        <f t="shared" si="35"/>
        <v>3.499764967829222E-06</v>
      </c>
      <c r="O124" s="10">
        <f t="shared" si="36"/>
        <v>9.539373901304438E-05</v>
      </c>
    </row>
    <row r="125" spans="1:15" ht="12.75">
      <c r="A125">
        <f t="shared" si="37"/>
        <v>94</v>
      </c>
      <c r="B125" s="4">
        <f t="shared" si="38"/>
        <v>0.2989419862350338</v>
      </c>
      <c r="C125" s="4">
        <f t="shared" si="39"/>
        <v>0.4970478434483054</v>
      </c>
      <c r="D125" s="3">
        <f t="shared" si="40"/>
        <v>0.20401017031666074</v>
      </c>
      <c r="F125" s="3">
        <f t="shared" si="28"/>
        <v>1.2539355091643467</v>
      </c>
      <c r="G125" s="3">
        <f t="shared" si="29"/>
        <v>1.2539778696965478</v>
      </c>
      <c r="H125" s="3">
        <f t="shared" si="30"/>
        <v>1.2547167454986685</v>
      </c>
      <c r="I125" s="9">
        <f t="shared" si="41"/>
        <v>1.2541159445331471</v>
      </c>
      <c r="J125" s="8">
        <f t="shared" si="31"/>
        <v>0.29889897609089894</v>
      </c>
      <c r="K125" s="8">
        <f t="shared" si="32"/>
        <v>0.496993119800093</v>
      </c>
      <c r="L125" s="8">
        <f t="shared" si="33"/>
        <v>0.20410790410900803</v>
      </c>
      <c r="M125" s="10">
        <f t="shared" si="34"/>
        <v>-4.301014413488069E-05</v>
      </c>
      <c r="N125" s="10">
        <f t="shared" si="35"/>
        <v>-5.472364821240694E-05</v>
      </c>
      <c r="O125" s="10">
        <f t="shared" si="36"/>
        <v>9.773379234728763E-05</v>
      </c>
    </row>
    <row r="126" spans="1:15" ht="12.75">
      <c r="A126">
        <f t="shared" si="37"/>
        <v>95</v>
      </c>
      <c r="B126" s="4">
        <f t="shared" si="38"/>
        <v>0.29889897609089894</v>
      </c>
      <c r="C126" s="4">
        <f t="shared" si="39"/>
        <v>0.496993119800093</v>
      </c>
      <c r="D126" s="3">
        <f t="shared" si="40"/>
        <v>0.20410790410900803</v>
      </c>
      <c r="F126" s="3">
        <f t="shared" si="28"/>
        <v>1.2541479410799872</v>
      </c>
      <c r="G126" s="3">
        <f t="shared" si="29"/>
        <v>1.2538574522062234</v>
      </c>
      <c r="H126" s="3">
        <f t="shared" si="30"/>
        <v>1.2546854706851174</v>
      </c>
      <c r="I126" s="9">
        <f t="shared" si="41"/>
        <v>1.2541132841494476</v>
      </c>
      <c r="J126" s="8">
        <f t="shared" si="31"/>
        <v>0.2989072360473029</v>
      </c>
      <c r="K126" s="8">
        <f t="shared" si="32"/>
        <v>0.4968917360437653</v>
      </c>
      <c r="L126" s="8">
        <f t="shared" si="33"/>
        <v>0.20420102790893188</v>
      </c>
      <c r="M126" s="10">
        <f t="shared" si="34"/>
        <v>8.259956403966484E-06</v>
      </c>
      <c r="N126" s="10">
        <f t="shared" si="35"/>
        <v>-0.0001013837563276776</v>
      </c>
      <c r="O126" s="10">
        <f t="shared" si="36"/>
        <v>9.312379992384989E-05</v>
      </c>
    </row>
    <row r="127" spans="1:15" ht="12.75">
      <c r="A127">
        <f t="shared" si="37"/>
        <v>96</v>
      </c>
      <c r="B127" s="4">
        <f t="shared" si="38"/>
        <v>0.2989072360473029</v>
      </c>
      <c r="C127" s="4">
        <f t="shared" si="39"/>
        <v>0.4968917360437653</v>
      </c>
      <c r="D127" s="3">
        <f t="shared" si="40"/>
        <v>0.20420102790893188</v>
      </c>
      <c r="F127" s="3">
        <f t="shared" si="28"/>
        <v>1.2543656176442965</v>
      </c>
      <c r="G127" s="3">
        <f t="shared" si="29"/>
        <v>1.2538067284415988</v>
      </c>
      <c r="H127" s="3">
        <f t="shared" si="30"/>
        <v>1.2546556710691419</v>
      </c>
      <c r="I127" s="9">
        <f t="shared" si="41"/>
        <v>1.2541471394256138</v>
      </c>
      <c r="J127" s="8">
        <f t="shared" si="31"/>
        <v>0.2989593070670661</v>
      </c>
      <c r="K127" s="8">
        <f t="shared" si="32"/>
        <v>0.4967568655812029</v>
      </c>
      <c r="L127" s="8">
        <f t="shared" si="33"/>
        <v>0.20428382735173106</v>
      </c>
      <c r="M127" s="10">
        <f t="shared" si="34"/>
        <v>5.207101976317796E-05</v>
      </c>
      <c r="N127" s="10">
        <f t="shared" si="35"/>
        <v>-0.00013487046256238644</v>
      </c>
      <c r="O127" s="10">
        <f t="shared" si="36"/>
        <v>8.279944279918072E-05</v>
      </c>
    </row>
    <row r="128" spans="1:15" ht="12.75">
      <c r="A128">
        <f t="shared" si="37"/>
        <v>97</v>
      </c>
      <c r="B128" s="4">
        <f t="shared" si="38"/>
        <v>0.2989593070670661</v>
      </c>
      <c r="C128" s="4">
        <f t="shared" si="39"/>
        <v>0.4967568655812029</v>
      </c>
      <c r="D128" s="3">
        <f t="shared" si="40"/>
        <v>0.20428382735173106</v>
      </c>
      <c r="F128" s="3">
        <f t="shared" si="28"/>
        <v>1.2545730263732893</v>
      </c>
      <c r="G128" s="3">
        <f t="shared" si="29"/>
        <v>1.2538197731350433</v>
      </c>
      <c r="H128" s="3">
        <f t="shared" si="30"/>
        <v>1.2546291752474463</v>
      </c>
      <c r="I128" s="9">
        <f t="shared" si="41"/>
        <v>1.2542103129625837</v>
      </c>
      <c r="J128" s="8">
        <f>B128*(F128)/I128</f>
        <v>0.2990457650947252</v>
      </c>
      <c r="K128" s="8">
        <f t="shared" si="32"/>
        <v>0.49660218391529054</v>
      </c>
      <c r="L128" s="8">
        <f t="shared" si="33"/>
        <v>0.20435205098998427</v>
      </c>
      <c r="M128" s="10">
        <f t="shared" si="34"/>
        <v>8.64580276591087E-05</v>
      </c>
      <c r="N128" s="10">
        <f t="shared" si="35"/>
        <v>-0.00015468166591237065</v>
      </c>
      <c r="O128" s="10">
        <f t="shared" si="36"/>
        <v>6.822363825320643E-05</v>
      </c>
    </row>
    <row r="129" spans="1:15" ht="12.75">
      <c r="A129">
        <f t="shared" si="37"/>
        <v>98</v>
      </c>
      <c r="B129" s="4">
        <f t="shared" si="38"/>
        <v>0.2990457650947252</v>
      </c>
      <c r="C129" s="4">
        <f t="shared" si="39"/>
        <v>0.49660218391529054</v>
      </c>
      <c r="D129" s="3">
        <f t="shared" si="40"/>
        <v>0.20435205098998427</v>
      </c>
      <c r="F129" s="3">
        <f t="shared" si="28"/>
        <v>1.2547574249662283</v>
      </c>
      <c r="G129" s="3">
        <f t="shared" si="29"/>
        <v>1.2538871409697532</v>
      </c>
      <c r="H129" s="3">
        <f t="shared" si="30"/>
        <v>1.2546073436832053</v>
      </c>
      <c r="I129" s="9">
        <f>B129*F129+C129*G129+D129*H129</f>
        <v>1.2542945706149513</v>
      </c>
      <c r="J129" s="8">
        <f>B129*(F129)/I129</f>
        <v>0.2991561176680742</v>
      </c>
      <c r="K129" s="8">
        <f t="shared" si="32"/>
        <v>0.496440873760294</v>
      </c>
      <c r="L129" s="8">
        <f t="shared" si="33"/>
        <v>0.20440300857163177</v>
      </c>
      <c r="M129" s="10">
        <f t="shared" si="34"/>
        <v>0.00011035257334901516</v>
      </c>
      <c r="N129" s="10">
        <f t="shared" si="35"/>
        <v>-0.00016131015499654122</v>
      </c>
      <c r="O129" s="10">
        <f t="shared" si="36"/>
        <v>5.095758164749831E-05</v>
      </c>
    </row>
    <row r="130" spans="1:15" ht="12.75">
      <c r="A130">
        <f t="shared" si="37"/>
        <v>99</v>
      </c>
      <c r="B130" s="4">
        <f t="shared" si="38"/>
        <v>0.2991561176680742</v>
      </c>
      <c r="C130" s="4">
        <f t="shared" si="39"/>
        <v>0.496440873760294</v>
      </c>
      <c r="D130" s="3">
        <f t="shared" si="40"/>
        <v>0.20440300857163177</v>
      </c>
      <c r="F130" s="3">
        <f t="shared" si="28"/>
        <v>1.2549093462775724</v>
      </c>
      <c r="G130" s="3">
        <f t="shared" si="29"/>
        <v>1.2539969673112192</v>
      </c>
      <c r="H130" s="3">
        <f t="shared" si="30"/>
        <v>1.2545910372570779</v>
      </c>
      <c r="I130" s="9">
        <f>B130*F130+C130*G130+D130*H130</f>
        <v>1.2543913407448708</v>
      </c>
      <c r="J130" s="8">
        <f>B130*(F130)/I130</f>
        <v>0.29927965529071243</v>
      </c>
      <c r="K130" s="8">
        <f t="shared" si="32"/>
        <v>0.49628479560060773</v>
      </c>
      <c r="L130" s="8">
        <f t="shared" si="33"/>
        <v>0.20443554910867995</v>
      </c>
      <c r="M130" s="10">
        <f t="shared" si="34"/>
        <v>0.00012353762263822565</v>
      </c>
      <c r="N130" s="10">
        <f t="shared" si="35"/>
        <v>-0.00015607815968626815</v>
      </c>
      <c r="O130" s="10">
        <f t="shared" si="36"/>
        <v>3.254053704818127E-05</v>
      </c>
    </row>
    <row r="131" spans="1:15" ht="12.75">
      <c r="A131">
        <f t="shared" si="37"/>
        <v>100</v>
      </c>
      <c r="B131" s="4">
        <f t="shared" si="38"/>
        <v>0.29927965529071243</v>
      </c>
      <c r="C131" s="4">
        <f t="shared" si="39"/>
        <v>0.49628479560060773</v>
      </c>
      <c r="D131" s="3">
        <f t="shared" si="40"/>
        <v>0.20443554910867995</v>
      </c>
      <c r="F131" s="3">
        <f t="shared" si="28"/>
        <v>1.2550228115811715</v>
      </c>
      <c r="G131" s="3">
        <f t="shared" si="29"/>
        <v>1.2541360894661975</v>
      </c>
      <c r="H131" s="3">
        <f t="shared" si="30"/>
        <v>1.2545806242852227</v>
      </c>
      <c r="I131" s="9">
        <f>B131*F131+C131*G131+D131*H131</f>
        <v>1.2544923460749309</v>
      </c>
      <c r="J131" s="8">
        <f>B131*(F131)/I131</f>
        <v>0.29940620650830096</v>
      </c>
      <c r="K131" s="8">
        <f t="shared" si="32"/>
        <v>0.4961438583212374</v>
      </c>
      <c r="L131" s="8">
        <f t="shared" si="33"/>
        <v>0.20444993517046167</v>
      </c>
      <c r="M131" s="10">
        <f t="shared" si="34"/>
        <v>0.00012655121758853305</v>
      </c>
      <c r="N131" s="10">
        <f t="shared" si="35"/>
        <v>-0.0001409372793703123</v>
      </c>
      <c r="O131" s="10">
        <f t="shared" si="36"/>
        <v>1.4386061781723747E-05</v>
      </c>
    </row>
  </sheetData>
  <printOptions gridLines="1"/>
  <pageMargins left="0.75" right="0.75" top="1" bottom="1" header="0.5" footer="0.5"/>
  <pageSetup horizontalDpi="600" verticalDpi="600" orientation="landscape" r:id="rId2"/>
  <headerFooter alignWithMargins="0">
    <oddHeader>&amp;C&amp;F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1"/>
  <sheetViews>
    <sheetView workbookViewId="0" topLeftCell="A1">
      <selection activeCell="V35" sqref="V35"/>
    </sheetView>
  </sheetViews>
  <sheetFormatPr defaultColWidth="9.00390625" defaultRowHeight="12.75"/>
  <cols>
    <col min="1" max="1" width="6.00390625" style="0" customWidth="1"/>
    <col min="2" max="4" width="5.75390625" style="0" customWidth="1"/>
    <col min="5" max="5" width="1.37890625" style="0" customWidth="1"/>
    <col min="6" max="6" width="5.75390625" style="0" customWidth="1"/>
    <col min="7" max="7" width="6.00390625" style="0" customWidth="1"/>
    <col min="8" max="9" width="5.75390625" style="0" customWidth="1"/>
    <col min="10" max="13" width="5.75390625" style="6" customWidth="1"/>
    <col min="14" max="15" width="6.125" style="0" customWidth="1"/>
    <col min="16" max="16" width="6.25390625" style="0" customWidth="1"/>
    <col min="17" max="17" width="13.00390625" style="0" customWidth="1"/>
    <col min="18" max="16384" width="11.375" style="0" customWidth="1"/>
  </cols>
  <sheetData>
    <row r="1" ht="12.75">
      <c r="A1" t="s">
        <v>36</v>
      </c>
    </row>
    <row r="2" spans="1:9" ht="12.75">
      <c r="A2" s="1" t="s">
        <v>0</v>
      </c>
      <c r="B2" s="19"/>
      <c r="C2" s="20" t="s">
        <v>1</v>
      </c>
      <c r="D2" s="19"/>
      <c r="G2" s="12"/>
      <c r="I2" s="12"/>
    </row>
    <row r="3" spans="2:9" ht="12.75">
      <c r="B3" s="21" t="s">
        <v>2</v>
      </c>
      <c r="C3" s="21" t="s">
        <v>3</v>
      </c>
      <c r="D3" s="21" t="s">
        <v>4</v>
      </c>
      <c r="G3" s="12"/>
      <c r="H3" s="12"/>
      <c r="I3" s="27"/>
    </row>
    <row r="4" spans="1:9" ht="12.75">
      <c r="A4" s="21" t="s">
        <v>2</v>
      </c>
      <c r="B4" s="18">
        <v>1</v>
      </c>
      <c r="C4" s="18">
        <v>1</v>
      </c>
      <c r="D4" s="18">
        <v>2.02</v>
      </c>
      <c r="F4" s="12"/>
      <c r="G4" s="11"/>
      <c r="H4" s="4"/>
      <c r="I4" s="4"/>
    </row>
    <row r="5" spans="1:9" ht="12.75">
      <c r="A5" s="21" t="s">
        <v>3</v>
      </c>
      <c r="B5" s="18">
        <v>1.8</v>
      </c>
      <c r="C5" s="18">
        <v>1</v>
      </c>
      <c r="D5" s="18">
        <v>0.023</v>
      </c>
      <c r="F5" s="12"/>
      <c r="G5" s="11"/>
      <c r="H5" s="4"/>
      <c r="I5" s="4"/>
    </row>
    <row r="6" spans="1:9" ht="12.75">
      <c r="A6" s="21" t="s">
        <v>4</v>
      </c>
      <c r="B6" s="18">
        <v>0.4</v>
      </c>
      <c r="C6" s="18">
        <v>4.31</v>
      </c>
      <c r="D6" s="18">
        <v>1</v>
      </c>
      <c r="F6" s="12"/>
      <c r="G6" s="11"/>
      <c r="H6" s="4"/>
      <c r="I6" s="4"/>
    </row>
    <row r="7" spans="2:4" ht="12.75">
      <c r="B7" s="2"/>
      <c r="C7" s="2"/>
      <c r="D7" s="2"/>
    </row>
    <row r="8" spans="2:8" ht="12.75">
      <c r="B8" s="2"/>
      <c r="C8" s="2"/>
      <c r="D8" s="2"/>
      <c r="G8" s="4"/>
      <c r="H8" s="4"/>
    </row>
    <row r="13" spans="1:2" ht="12.75">
      <c r="A13" s="15" t="s">
        <v>5</v>
      </c>
      <c r="B13" s="14"/>
    </row>
    <row r="14" spans="1:2" ht="12.75">
      <c r="A14" s="15" t="s">
        <v>6</v>
      </c>
      <c r="B14" s="14"/>
    </row>
    <row r="15" spans="1:2" ht="12.75">
      <c r="A15" s="12" t="s">
        <v>24</v>
      </c>
      <c r="B15" s="18">
        <v>0.33</v>
      </c>
    </row>
    <row r="16" spans="1:2" ht="12.75">
      <c r="A16" s="12" t="s">
        <v>25</v>
      </c>
      <c r="B16" s="18">
        <v>0.2</v>
      </c>
    </row>
    <row r="17" spans="1:2" ht="12.75">
      <c r="A17" s="12" t="s">
        <v>26</v>
      </c>
      <c r="B17" s="18">
        <f>1-B15-B16</f>
        <v>0.4699999999999999</v>
      </c>
    </row>
    <row r="18" spans="10:13" ht="12.75">
      <c r="J18"/>
      <c r="K18"/>
      <c r="L18"/>
      <c r="M18"/>
    </row>
    <row r="19" spans="1:13" ht="12.75">
      <c r="A19" s="16" t="s">
        <v>7</v>
      </c>
      <c r="B19" s="17"/>
      <c r="J19"/>
      <c r="K19"/>
      <c r="L19"/>
      <c r="M19"/>
    </row>
    <row r="20" spans="1:13" ht="12.75">
      <c r="A20" s="16" t="s">
        <v>8</v>
      </c>
      <c r="B20" s="17"/>
      <c r="J20"/>
      <c r="K20"/>
      <c r="L20"/>
      <c r="M20"/>
    </row>
    <row r="21" spans="1:13" ht="12.75">
      <c r="A21" s="12" t="s">
        <v>24</v>
      </c>
      <c r="B21" s="9">
        <f>B131</f>
        <v>0.5319053748076225</v>
      </c>
      <c r="J21"/>
      <c r="K21"/>
      <c r="L21"/>
      <c r="M21"/>
    </row>
    <row r="22" spans="1:13" ht="12.75">
      <c r="A22" s="12" t="s">
        <v>25</v>
      </c>
      <c r="B22" s="9">
        <f>C131</f>
        <v>0.20683588613523346</v>
      </c>
      <c r="J22"/>
      <c r="K22"/>
      <c r="L22"/>
      <c r="M22"/>
    </row>
    <row r="23" spans="1:16" ht="12.75">
      <c r="A23" s="12" t="s">
        <v>26</v>
      </c>
      <c r="B23" s="9">
        <f>D131</f>
        <v>0.26125873905714414</v>
      </c>
      <c r="C23" s="3"/>
      <c r="D23" s="3"/>
      <c r="E23" s="3"/>
      <c r="F23" s="3"/>
      <c r="G23" s="3"/>
      <c r="H23" s="3"/>
      <c r="I23" s="3"/>
      <c r="J23" s="7"/>
      <c r="K23" s="7"/>
      <c r="L23" s="7"/>
      <c r="M23" s="7"/>
      <c r="N23" s="4"/>
      <c r="O23" s="4"/>
      <c r="P23" s="4"/>
    </row>
    <row r="24" spans="1:16" ht="12.75">
      <c r="A24" s="15" t="s">
        <v>42</v>
      </c>
      <c r="B24" s="30"/>
      <c r="C24" s="3"/>
      <c r="D24" s="3"/>
      <c r="E24" s="3"/>
      <c r="F24" s="3"/>
      <c r="G24" s="3"/>
      <c r="H24" s="3"/>
      <c r="I24" s="3"/>
      <c r="J24" s="7"/>
      <c r="K24" s="7"/>
      <c r="L24" s="7"/>
      <c r="M24" s="7"/>
      <c r="N24" s="4"/>
      <c r="O24" s="4"/>
      <c r="P24" s="4"/>
    </row>
    <row r="25" spans="1:13" ht="12.75">
      <c r="A25" s="5" t="s">
        <v>39</v>
      </c>
      <c r="B25" s="28">
        <v>0.18</v>
      </c>
      <c r="J25"/>
      <c r="K25"/>
      <c r="L25"/>
      <c r="M25"/>
    </row>
    <row r="26" spans="1:13" ht="12.75">
      <c r="A26" s="5" t="s">
        <v>40</v>
      </c>
      <c r="B26" s="28">
        <v>0.15</v>
      </c>
      <c r="J26"/>
      <c r="K26"/>
      <c r="L26"/>
      <c r="M26"/>
    </row>
    <row r="27" spans="1:13" ht="12.75">
      <c r="A27" s="5" t="s">
        <v>41</v>
      </c>
      <c r="B27" s="28">
        <v>0</v>
      </c>
      <c r="J27"/>
      <c r="K27"/>
      <c r="L27"/>
      <c r="M27"/>
    </row>
    <row r="28" spans="10:13" ht="12.75">
      <c r="J28"/>
      <c r="K28"/>
      <c r="L28"/>
      <c r="M28"/>
    </row>
    <row r="29" spans="10:13" ht="12.75">
      <c r="J29"/>
      <c r="K29"/>
      <c r="L29"/>
      <c r="M29"/>
    </row>
    <row r="30" spans="1:16" ht="12.75">
      <c r="A30" s="14"/>
      <c r="B30" s="23"/>
      <c r="C30" s="20" t="s">
        <v>20</v>
      </c>
      <c r="D30" s="14"/>
      <c r="E30" s="23"/>
      <c r="F30" s="14"/>
      <c r="G30" s="20" t="s">
        <v>21</v>
      </c>
      <c r="H30" s="14"/>
      <c r="I30" s="14"/>
      <c r="J30" s="23"/>
      <c r="K30" s="20" t="s">
        <v>22</v>
      </c>
      <c r="L30" s="14"/>
      <c r="M30" s="29"/>
      <c r="N30" s="23"/>
      <c r="O30" s="20" t="s">
        <v>23</v>
      </c>
      <c r="P30" s="14"/>
    </row>
    <row r="31" spans="1:17" s="5" customFormat="1" ht="12.75">
      <c r="A31" s="13" t="s">
        <v>9</v>
      </c>
      <c r="B31" s="24" t="s">
        <v>2</v>
      </c>
      <c r="C31" s="21" t="s">
        <v>3</v>
      </c>
      <c r="D31" s="21" t="s">
        <v>4</v>
      </c>
      <c r="E31" s="24"/>
      <c r="F31" s="21" t="s">
        <v>10</v>
      </c>
      <c r="G31" s="21" t="s">
        <v>11</v>
      </c>
      <c r="H31" s="21" t="s">
        <v>12</v>
      </c>
      <c r="I31" s="21" t="s">
        <v>13</v>
      </c>
      <c r="J31" s="24" t="s">
        <v>30</v>
      </c>
      <c r="K31" s="21" t="s">
        <v>31</v>
      </c>
      <c r="L31" s="21" t="s">
        <v>32</v>
      </c>
      <c r="M31" s="13" t="s">
        <v>37</v>
      </c>
      <c r="N31" s="24" t="s">
        <v>27</v>
      </c>
      <c r="O31" s="21" t="s">
        <v>28</v>
      </c>
      <c r="P31" s="21" t="s">
        <v>29</v>
      </c>
      <c r="Q31" s="5" t="s">
        <v>38</v>
      </c>
    </row>
    <row r="32" spans="1:18" ht="12.75">
      <c r="A32">
        <v>1</v>
      </c>
      <c r="B32" s="3">
        <f>B15</f>
        <v>0.33</v>
      </c>
      <c r="C32" s="3">
        <f>B16</f>
        <v>0.2</v>
      </c>
      <c r="D32" s="3">
        <f>B17</f>
        <v>0.4699999999999999</v>
      </c>
      <c r="E32" s="3"/>
      <c r="F32" s="3">
        <f>B32*$B$4+C32*$C$4+D32*$D$4+B25</f>
        <v>1.6593999999999998</v>
      </c>
      <c r="G32" s="3">
        <f>$B$5*B32+$C$5*C32+$D$5*D32+B26</f>
        <v>0.95481</v>
      </c>
      <c r="H32" s="3">
        <f>$B$6*B32+$C$6*C32+$D$6*D32+B27</f>
        <v>1.464</v>
      </c>
      <c r="I32" s="9">
        <f>B32*F32+C32*G32+D32*H32</f>
        <v>1.426644</v>
      </c>
      <c r="J32" s="8">
        <f aca="true" t="shared" si="0" ref="J32:J63">B32*(F32)/I32</f>
        <v>0.38383927595111317</v>
      </c>
      <c r="K32" s="8">
        <f aca="true" t="shared" si="1" ref="K32:K63">C32*(G32)/I32</f>
        <v>0.1338539958111484</v>
      </c>
      <c r="L32" s="8">
        <f aca="true" t="shared" si="2" ref="L32:L63">D32*(H32)/I32</f>
        <v>0.4823067282377383</v>
      </c>
      <c r="M32" s="8">
        <f aca="true" t="shared" si="3" ref="M32:M63">SUM(J32:L32)</f>
        <v>0.9999999999999998</v>
      </c>
      <c r="N32" s="10">
        <f>J32-B32</f>
        <v>0.05383927595111315</v>
      </c>
      <c r="O32" s="10">
        <f>K32-C32</f>
        <v>-0.06614600418885161</v>
      </c>
      <c r="P32" s="10">
        <f>L32-D32</f>
        <v>0.012306728237738374</v>
      </c>
      <c r="Q32">
        <f aca="true" t="shared" si="4" ref="Q32:Q63">J32^2+K32</f>
        <v>0.2811865855738232</v>
      </c>
      <c r="R32" s="4">
        <f aca="true" t="shared" si="5" ref="R32:R63">1-L32-Q32</f>
        <v>0.23650668618843856</v>
      </c>
    </row>
    <row r="33" spans="1:18" ht="12.75">
      <c r="A33">
        <f aca="true" t="shared" si="6" ref="A33:A64">A32+1</f>
        <v>2</v>
      </c>
      <c r="B33" s="4">
        <f aca="true" t="shared" si="7" ref="B33:B64">J32</f>
        <v>0.38383927595111317</v>
      </c>
      <c r="C33" s="4">
        <f aca="true" t="shared" si="8" ref="C33:C64">K32</f>
        <v>0.1338539958111484</v>
      </c>
      <c r="D33" s="3">
        <f aca="true" t="shared" si="9" ref="D33:D64">L32</f>
        <v>0.4823067282377383</v>
      </c>
      <c r="F33" s="3">
        <f aca="true" t="shared" si="10" ref="F33:F64">B33*$B$4+C33*$C$4+D33*$D$4+$B$25</f>
        <v>1.671952862802493</v>
      </c>
      <c r="G33" s="3">
        <f aca="true" t="shared" si="11" ref="G33:G64">$B$5*B33+$C$5*C33+$D$5*D33+$B$26</f>
        <v>0.9858577472726201</v>
      </c>
      <c r="H33" s="3">
        <f aca="true" t="shared" si="12" ref="H33:H64">$B$6*B33+$C$6*C33+$D$6*D33+$B$27</f>
        <v>1.212753160564233</v>
      </c>
      <c r="I33" s="9">
        <f aca="true" t="shared" si="13" ref="I33:I64">B33*F33+C33*G33+D33*H33</f>
        <v>1.3586411840880288</v>
      </c>
      <c r="J33" s="8">
        <f t="shared" si="0"/>
        <v>0.47235516175911746</v>
      </c>
      <c r="K33" s="8">
        <f t="shared" si="1"/>
        <v>0.09712718878192603</v>
      </c>
      <c r="L33" s="8">
        <f t="shared" si="2"/>
        <v>0.4305176494589566</v>
      </c>
      <c r="M33" s="8">
        <f t="shared" si="3"/>
        <v>1</v>
      </c>
      <c r="N33" s="10">
        <f aca="true" t="shared" si="14" ref="N33:N63">J33-B33</f>
        <v>0.08851588580800429</v>
      </c>
      <c r="O33" s="10">
        <f aca="true" t="shared" si="15" ref="O33:O63">K33-C33</f>
        <v>-0.036726807029222375</v>
      </c>
      <c r="P33" s="10">
        <f aca="true" t="shared" si="16" ref="P33:P63">L33-D33</f>
        <v>-0.051789078778781694</v>
      </c>
      <c r="Q33">
        <f t="shared" si="4"/>
        <v>0.32024658762240804</v>
      </c>
      <c r="R33" s="4">
        <f>1-L33-Q33</f>
        <v>0.2492357629186353</v>
      </c>
    </row>
    <row r="34" spans="1:18" ht="12.75">
      <c r="A34">
        <f t="shared" si="6"/>
        <v>3</v>
      </c>
      <c r="B34" s="4">
        <f t="shared" si="7"/>
        <v>0.47235516175911746</v>
      </c>
      <c r="C34" s="4">
        <f t="shared" si="8"/>
        <v>0.09712718878192603</v>
      </c>
      <c r="D34" s="3">
        <f t="shared" si="9"/>
        <v>0.4305176494589566</v>
      </c>
      <c r="F34" s="3">
        <f t="shared" si="10"/>
        <v>1.6191280024481356</v>
      </c>
      <c r="G34" s="3">
        <f t="shared" si="11"/>
        <v>1.1072683858858934</v>
      </c>
      <c r="H34" s="3">
        <f t="shared" si="12"/>
        <v>1.0380778978127048</v>
      </c>
      <c r="I34" s="9">
        <f t="shared" si="13"/>
        <v>1.319260191574924</v>
      </c>
      <c r="J34" s="8">
        <f t="shared" si="0"/>
        <v>0.5797214790450764</v>
      </c>
      <c r="K34" s="8">
        <f t="shared" si="1"/>
        <v>0.08151982924597319</v>
      </c>
      <c r="L34" s="8">
        <f t="shared" si="2"/>
        <v>0.33875869170895045</v>
      </c>
      <c r="M34" s="8">
        <f t="shared" si="3"/>
        <v>1</v>
      </c>
      <c r="N34" s="10">
        <f t="shared" si="14"/>
        <v>0.10736631728595897</v>
      </c>
      <c r="O34" s="10">
        <f t="shared" si="15"/>
        <v>-0.015607359535952839</v>
      </c>
      <c r="P34" s="10">
        <f t="shared" si="16"/>
        <v>-0.09175895775000614</v>
      </c>
      <c r="Q34">
        <f t="shared" si="4"/>
        <v>0.41759682251218416</v>
      </c>
      <c r="R34" s="4">
        <f t="shared" si="5"/>
        <v>0.24364448577886538</v>
      </c>
    </row>
    <row r="35" spans="1:18" ht="12.75">
      <c r="A35">
        <f t="shared" si="6"/>
        <v>4</v>
      </c>
      <c r="B35" s="4">
        <f t="shared" si="7"/>
        <v>0.5797214790450764</v>
      </c>
      <c r="C35" s="4">
        <f t="shared" si="8"/>
        <v>0.08151982924597319</v>
      </c>
      <c r="D35" s="3">
        <f t="shared" si="9"/>
        <v>0.33875869170895045</v>
      </c>
      <c r="F35" s="3">
        <f t="shared" si="10"/>
        <v>1.5255338655431296</v>
      </c>
      <c r="G35" s="3">
        <f t="shared" si="11"/>
        <v>1.2828099414364165</v>
      </c>
      <c r="H35" s="3">
        <f t="shared" si="12"/>
        <v>0.9219977473771255</v>
      </c>
      <c r="I35" s="9">
        <f t="shared" si="13"/>
        <v>1.301293946907024</v>
      </c>
      <c r="J35" s="8">
        <f t="shared" si="0"/>
        <v>0.6796195056221254</v>
      </c>
      <c r="K35" s="8">
        <f t="shared" si="1"/>
        <v>0.08036189488892263</v>
      </c>
      <c r="L35" s="8">
        <f t="shared" si="2"/>
        <v>0.2400185994889519</v>
      </c>
      <c r="M35" s="8">
        <f t="shared" si="3"/>
        <v>0.9999999999999999</v>
      </c>
      <c r="N35" s="10">
        <f t="shared" si="14"/>
        <v>0.09989802657704894</v>
      </c>
      <c r="O35" s="10">
        <f t="shared" si="15"/>
        <v>-0.0011579343570505551</v>
      </c>
      <c r="P35" s="10">
        <f t="shared" si="16"/>
        <v>-0.09874009221999855</v>
      </c>
      <c r="Q35">
        <f t="shared" si="4"/>
        <v>0.5422445673109847</v>
      </c>
      <c r="R35" s="4">
        <f t="shared" si="5"/>
        <v>0.21773683320006343</v>
      </c>
    </row>
    <row r="36" spans="1:18" ht="12.75">
      <c r="A36">
        <f t="shared" si="6"/>
        <v>5</v>
      </c>
      <c r="B36" s="4">
        <f t="shared" si="7"/>
        <v>0.6796195056221254</v>
      </c>
      <c r="C36" s="4">
        <f t="shared" si="8"/>
        <v>0.08036189488892263</v>
      </c>
      <c r="D36" s="3">
        <f t="shared" si="9"/>
        <v>0.2400185994889519</v>
      </c>
      <c r="F36" s="3">
        <f t="shared" si="10"/>
        <v>1.4248189714787307</v>
      </c>
      <c r="G36" s="3">
        <f t="shared" si="11"/>
        <v>1.459197432796994</v>
      </c>
      <c r="H36" s="3">
        <f t="shared" si="12"/>
        <v>0.8582261687090585</v>
      </c>
      <c r="I36" s="9">
        <f t="shared" si="13"/>
        <v>1.291588878772335</v>
      </c>
      <c r="J36" s="8">
        <f t="shared" si="0"/>
        <v>0.7497236782634809</v>
      </c>
      <c r="K36" s="8">
        <f t="shared" si="1"/>
        <v>0.09079039982759682</v>
      </c>
      <c r="L36" s="8">
        <f t="shared" si="2"/>
        <v>0.15948592190892236</v>
      </c>
      <c r="M36" s="8">
        <f t="shared" si="3"/>
        <v>1</v>
      </c>
      <c r="N36" s="10">
        <f t="shared" si="14"/>
        <v>0.07010417264135549</v>
      </c>
      <c r="O36" s="10">
        <f t="shared" si="15"/>
        <v>0.010428504938674185</v>
      </c>
      <c r="P36" s="10">
        <f t="shared" si="16"/>
        <v>-0.08053267758002955</v>
      </c>
      <c r="Q36">
        <f t="shared" si="4"/>
        <v>0.6528759935765202</v>
      </c>
      <c r="R36" s="4">
        <f t="shared" si="5"/>
        <v>0.18763808451455743</v>
      </c>
    </row>
    <row r="37" spans="1:18" ht="12.75">
      <c r="A37">
        <f t="shared" si="6"/>
        <v>6</v>
      </c>
      <c r="B37" s="4">
        <f t="shared" si="7"/>
        <v>0.7497236782634809</v>
      </c>
      <c r="C37" s="4">
        <f t="shared" si="8"/>
        <v>0.09079039982759682</v>
      </c>
      <c r="D37" s="3">
        <f t="shared" si="9"/>
        <v>0.15948592190892236</v>
      </c>
      <c r="F37" s="3">
        <f t="shared" si="10"/>
        <v>1.3426756403471007</v>
      </c>
      <c r="G37" s="3">
        <f t="shared" si="11"/>
        <v>1.5939611969057674</v>
      </c>
      <c r="H37" s="3">
        <f t="shared" si="12"/>
        <v>0.850682016471257</v>
      </c>
      <c r="I37" s="9">
        <f t="shared" si="13"/>
        <v>1.287023899820812</v>
      </c>
      <c r="J37" s="8">
        <f t="shared" si="0"/>
        <v>0.7821422119169298</v>
      </c>
      <c r="K37" s="8">
        <f t="shared" si="1"/>
        <v>0.11244264725534452</v>
      </c>
      <c r="L37" s="8">
        <f t="shared" si="2"/>
        <v>0.10541514082772559</v>
      </c>
      <c r="M37" s="8">
        <f t="shared" si="3"/>
        <v>0.9999999999999999</v>
      </c>
      <c r="N37" s="10">
        <f t="shared" si="14"/>
        <v>0.03241853365344893</v>
      </c>
      <c r="O37" s="10">
        <f t="shared" si="15"/>
        <v>0.021652247427747698</v>
      </c>
      <c r="P37" s="10">
        <f t="shared" si="16"/>
        <v>-0.05407078108119677</v>
      </c>
      <c r="Q37">
        <f t="shared" si="4"/>
        <v>0.7241890869176519</v>
      </c>
      <c r="R37" s="4">
        <f t="shared" si="5"/>
        <v>0.17039577225462244</v>
      </c>
    </row>
    <row r="38" spans="1:18" ht="12.75">
      <c r="A38">
        <f t="shared" si="6"/>
        <v>7</v>
      </c>
      <c r="B38" s="4">
        <f t="shared" si="7"/>
        <v>0.7821422119169298</v>
      </c>
      <c r="C38" s="4">
        <f t="shared" si="8"/>
        <v>0.11244264725534452</v>
      </c>
      <c r="D38" s="3">
        <f t="shared" si="9"/>
        <v>0.10541514082772559</v>
      </c>
      <c r="F38" s="3">
        <f t="shared" si="10"/>
        <v>1.28752344364428</v>
      </c>
      <c r="G38" s="3">
        <f t="shared" si="11"/>
        <v>1.6727231769448558</v>
      </c>
      <c r="H38" s="3">
        <f t="shared" si="12"/>
        <v>0.9028998352650324</v>
      </c>
      <c r="I38" s="9">
        <f t="shared" si="13"/>
        <v>1.290291169535683</v>
      </c>
      <c r="J38" s="8">
        <f t="shared" si="0"/>
        <v>0.7804644857557403</v>
      </c>
      <c r="K38" s="8">
        <f t="shared" si="1"/>
        <v>0.14576975072125234</v>
      </c>
      <c r="L38" s="8">
        <f t="shared" si="2"/>
        <v>0.07376576352300723</v>
      </c>
      <c r="M38" s="8">
        <f t="shared" si="3"/>
        <v>0.9999999999999999</v>
      </c>
      <c r="N38" s="10">
        <f t="shared" si="14"/>
        <v>-0.0016777261611894412</v>
      </c>
      <c r="O38" s="10">
        <f t="shared" si="15"/>
        <v>0.03332710346590782</v>
      </c>
      <c r="P38" s="10">
        <f t="shared" si="16"/>
        <v>-0.031649377304718354</v>
      </c>
      <c r="Q38">
        <f t="shared" si="4"/>
        <v>0.7548945642472246</v>
      </c>
      <c r="R38" s="4">
        <f t="shared" si="5"/>
        <v>0.1713396722297682</v>
      </c>
    </row>
    <row r="39" spans="1:18" ht="12.75">
      <c r="A39">
        <f t="shared" si="6"/>
        <v>8</v>
      </c>
      <c r="B39" s="4">
        <f t="shared" si="7"/>
        <v>0.7804644857557403</v>
      </c>
      <c r="C39" s="4">
        <f t="shared" si="8"/>
        <v>0.14576975072125234</v>
      </c>
      <c r="D39" s="3">
        <f t="shared" si="9"/>
        <v>0.07376576352300723</v>
      </c>
      <c r="F39" s="3">
        <f t="shared" si="10"/>
        <v>1.2552410787934671</v>
      </c>
      <c r="G39" s="3">
        <f t="shared" si="11"/>
        <v>1.7023024376426141</v>
      </c>
      <c r="H39" s="3">
        <f t="shared" si="12"/>
        <v>1.0142191834339007</v>
      </c>
      <c r="I39" s="9">
        <f t="shared" si="13"/>
        <v>1.3026299374930506</v>
      </c>
      <c r="J39" s="8">
        <f t="shared" si="0"/>
        <v>0.7520716781202109</v>
      </c>
      <c r="K39" s="8">
        <f t="shared" si="1"/>
        <v>0.1904947789430549</v>
      </c>
      <c r="L39" s="8">
        <f t="shared" si="2"/>
        <v>0.05743354293673428</v>
      </c>
      <c r="M39" s="8">
        <f t="shared" si="3"/>
        <v>1</v>
      </c>
      <c r="N39" s="10">
        <f t="shared" si="14"/>
        <v>-0.028392807635529427</v>
      </c>
      <c r="O39" s="10">
        <f t="shared" si="15"/>
        <v>0.04472502822180255</v>
      </c>
      <c r="P39" s="10">
        <f t="shared" si="16"/>
        <v>-0.016332220586272955</v>
      </c>
      <c r="Q39">
        <f t="shared" si="4"/>
        <v>0.756106587973605</v>
      </c>
      <c r="R39" s="4">
        <f t="shared" si="5"/>
        <v>0.18645986908966072</v>
      </c>
    </row>
    <row r="40" spans="1:18" ht="12.75">
      <c r="A40">
        <f t="shared" si="6"/>
        <v>9</v>
      </c>
      <c r="B40" s="4">
        <f t="shared" si="7"/>
        <v>0.7520716781202109</v>
      </c>
      <c r="C40" s="4">
        <f t="shared" si="8"/>
        <v>0.1904947789430549</v>
      </c>
      <c r="D40" s="3">
        <f t="shared" si="9"/>
        <v>0.05743354293673428</v>
      </c>
      <c r="F40" s="3">
        <f t="shared" si="10"/>
        <v>1.238582213795469</v>
      </c>
      <c r="G40" s="3">
        <f t="shared" si="11"/>
        <v>1.6955447710469793</v>
      </c>
      <c r="H40" s="3">
        <f t="shared" si="12"/>
        <v>1.1792947114293852</v>
      </c>
      <c r="I40" s="9">
        <f t="shared" si="13"/>
        <v>1.3222261038115946</v>
      </c>
      <c r="J40" s="8">
        <f t="shared" si="0"/>
        <v>0.7044956995885592</v>
      </c>
      <c r="K40" s="8">
        <f t="shared" si="1"/>
        <v>0.2442792691942425</v>
      </c>
      <c r="L40" s="8">
        <f t="shared" si="2"/>
        <v>0.05122503121719819</v>
      </c>
      <c r="M40" s="8">
        <f t="shared" si="3"/>
        <v>0.9999999999999999</v>
      </c>
      <c r="N40" s="10">
        <f t="shared" si="14"/>
        <v>-0.04757597853165174</v>
      </c>
      <c r="O40" s="10">
        <f t="shared" si="15"/>
        <v>0.05378449025118762</v>
      </c>
      <c r="P40" s="10">
        <f t="shared" si="16"/>
        <v>-0.00620851171953609</v>
      </c>
      <c r="Q40">
        <f t="shared" si="4"/>
        <v>0.740593459933016</v>
      </c>
      <c r="R40" s="4">
        <f t="shared" si="5"/>
        <v>0.2081815088497858</v>
      </c>
    </row>
    <row r="41" spans="1:18" ht="12.75">
      <c r="A41">
        <f t="shared" si="6"/>
        <v>10</v>
      </c>
      <c r="B41" s="4">
        <f t="shared" si="7"/>
        <v>0.7044956995885592</v>
      </c>
      <c r="C41" s="4">
        <f t="shared" si="8"/>
        <v>0.2442792691942425</v>
      </c>
      <c r="D41" s="3">
        <f t="shared" si="9"/>
        <v>0.05122503121719819</v>
      </c>
      <c r="F41" s="3">
        <f t="shared" si="10"/>
        <v>1.2322495318415418</v>
      </c>
      <c r="G41" s="3">
        <f t="shared" si="11"/>
        <v>1.6635497041716447</v>
      </c>
      <c r="H41" s="3">
        <f t="shared" si="12"/>
        <v>1.3858669612798071</v>
      </c>
      <c r="I41" s="9">
        <f t="shared" si="13"/>
        <v>1.345476280360171</v>
      </c>
      <c r="J41" s="8">
        <f t="shared" si="0"/>
        <v>0.6452098105884079</v>
      </c>
      <c r="K41" s="8">
        <f t="shared" si="1"/>
        <v>0.3020274024411387</v>
      </c>
      <c r="L41" s="8">
        <f t="shared" si="2"/>
        <v>0.05276278697045338</v>
      </c>
      <c r="M41" s="8">
        <f t="shared" si="3"/>
        <v>0.9999999999999999</v>
      </c>
      <c r="N41" s="10">
        <f t="shared" si="14"/>
        <v>-0.059285889000151304</v>
      </c>
      <c r="O41" s="10">
        <f t="shared" si="15"/>
        <v>0.05774813324689618</v>
      </c>
      <c r="P41" s="10">
        <f t="shared" si="16"/>
        <v>0.001537755753255196</v>
      </c>
      <c r="Q41">
        <f t="shared" si="4"/>
        <v>0.7183231021206679</v>
      </c>
      <c r="R41" s="4">
        <f t="shared" si="5"/>
        <v>0.2289141109088788</v>
      </c>
    </row>
    <row r="42" spans="1:18" ht="12.75">
      <c r="A42">
        <f t="shared" si="6"/>
        <v>11</v>
      </c>
      <c r="B42" s="4">
        <f t="shared" si="7"/>
        <v>0.6452098105884079</v>
      </c>
      <c r="C42" s="4">
        <f t="shared" si="8"/>
        <v>0.3020274024411387</v>
      </c>
      <c r="D42" s="3">
        <f t="shared" si="9"/>
        <v>0.05276278697045338</v>
      </c>
      <c r="F42" s="3">
        <f t="shared" si="10"/>
        <v>1.2338180427098624</v>
      </c>
      <c r="G42" s="3">
        <f t="shared" si="11"/>
        <v>1.6146186056005933</v>
      </c>
      <c r="H42" s="3">
        <f t="shared" si="12"/>
        <v>1.6125848157271243</v>
      </c>
      <c r="I42" s="9">
        <f t="shared" si="13"/>
        <v>1.3688150381240691</v>
      </c>
      <c r="J42" s="8">
        <f t="shared" si="0"/>
        <v>0.5815771185041837</v>
      </c>
      <c r="K42" s="8">
        <f t="shared" si="1"/>
        <v>0.35626366587191105</v>
      </c>
      <c r="L42" s="8">
        <f t="shared" si="2"/>
        <v>0.06215921562390524</v>
      </c>
      <c r="M42" s="8">
        <f t="shared" si="3"/>
        <v>1</v>
      </c>
      <c r="N42" s="10">
        <f t="shared" si="14"/>
        <v>-0.06363269208422417</v>
      </c>
      <c r="O42" s="10">
        <f t="shared" si="15"/>
        <v>0.05423626343077237</v>
      </c>
      <c r="P42" s="10">
        <f t="shared" si="16"/>
        <v>0.009396428653451853</v>
      </c>
      <c r="Q42">
        <f t="shared" si="4"/>
        <v>0.6944956106395404</v>
      </c>
      <c r="R42" s="4">
        <f t="shared" si="5"/>
        <v>0.2433451737365544</v>
      </c>
    </row>
    <row r="43" spans="1:18" ht="12.75">
      <c r="A43">
        <f t="shared" si="6"/>
        <v>12</v>
      </c>
      <c r="B43" s="4">
        <f t="shared" si="7"/>
        <v>0.5815771185041837</v>
      </c>
      <c r="C43" s="4">
        <f t="shared" si="8"/>
        <v>0.35626366587191105</v>
      </c>
      <c r="D43" s="3">
        <f t="shared" si="9"/>
        <v>0.06215921562390524</v>
      </c>
      <c r="F43" s="3">
        <f t="shared" si="10"/>
        <v>1.2434023999363832</v>
      </c>
      <c r="G43" s="3">
        <f t="shared" si="11"/>
        <v>1.5545321411387913</v>
      </c>
      <c r="H43" s="3">
        <f t="shared" si="12"/>
        <v>1.8302864629335152</v>
      </c>
      <c r="I43" s="9">
        <f t="shared" si="13"/>
        <v>1.3907268751170045</v>
      </c>
      <c r="J43" s="8">
        <f t="shared" si="0"/>
        <v>0.5199686565597934</v>
      </c>
      <c r="K43" s="8">
        <f t="shared" si="1"/>
        <v>0.39822579776580685</v>
      </c>
      <c r="L43" s="8">
        <f t="shared" si="2"/>
        <v>0.08180554567439964</v>
      </c>
      <c r="M43" s="8">
        <f t="shared" si="3"/>
        <v>0.9999999999999999</v>
      </c>
      <c r="N43" s="10">
        <f t="shared" si="14"/>
        <v>-0.06160846194439029</v>
      </c>
      <c r="O43" s="10">
        <f t="shared" si="15"/>
        <v>0.041962131893895804</v>
      </c>
      <c r="P43" s="10">
        <f t="shared" si="16"/>
        <v>0.019646330050494404</v>
      </c>
      <c r="Q43">
        <f t="shared" si="4"/>
        <v>0.6685932015704033</v>
      </c>
      <c r="R43" s="4">
        <f t="shared" si="5"/>
        <v>0.24960125275519707</v>
      </c>
    </row>
    <row r="44" spans="1:18" ht="12.75">
      <c r="A44">
        <f t="shared" si="6"/>
        <v>13</v>
      </c>
      <c r="B44" s="4">
        <f t="shared" si="7"/>
        <v>0.5199686565597934</v>
      </c>
      <c r="C44" s="4">
        <f t="shared" si="8"/>
        <v>0.39822579776580685</v>
      </c>
      <c r="D44" s="3">
        <f t="shared" si="9"/>
        <v>0.08180554567439964</v>
      </c>
      <c r="F44" s="3">
        <f t="shared" si="10"/>
        <v>1.2634416565878874</v>
      </c>
      <c r="G44" s="3">
        <f t="shared" si="11"/>
        <v>1.4860509071239463</v>
      </c>
      <c r="H44" s="3">
        <f t="shared" si="12"/>
        <v>2.0061461966689444</v>
      </c>
      <c r="I44" s="9">
        <f t="shared" si="13"/>
        <v>1.4128477531488428</v>
      </c>
      <c r="J44" s="8">
        <f t="shared" si="0"/>
        <v>0.46498291082922816</v>
      </c>
      <c r="K44" s="8">
        <f t="shared" si="1"/>
        <v>0.4188588662091253</v>
      </c>
      <c r="L44" s="8">
        <f t="shared" si="2"/>
        <v>0.1161582229616464</v>
      </c>
      <c r="M44" s="8">
        <f t="shared" si="3"/>
        <v>1</v>
      </c>
      <c r="N44" s="10">
        <f t="shared" si="14"/>
        <v>-0.05498574573056525</v>
      </c>
      <c r="O44" s="10">
        <f t="shared" si="15"/>
        <v>0.02063306844331847</v>
      </c>
      <c r="P44" s="10">
        <f t="shared" si="16"/>
        <v>0.034352677287246766</v>
      </c>
      <c r="Q44">
        <f t="shared" si="4"/>
        <v>0.6350679735723472</v>
      </c>
      <c r="R44" s="4">
        <f t="shared" si="5"/>
        <v>0.2487738034660063</v>
      </c>
    </row>
    <row r="45" spans="1:18" ht="12.75">
      <c r="A45">
        <f t="shared" si="6"/>
        <v>14</v>
      </c>
      <c r="B45" s="4">
        <f t="shared" si="7"/>
        <v>0.46498291082922816</v>
      </c>
      <c r="C45" s="4">
        <f t="shared" si="8"/>
        <v>0.4188588662091253</v>
      </c>
      <c r="D45" s="3">
        <f t="shared" si="9"/>
        <v>0.1161582229616464</v>
      </c>
      <c r="F45" s="3">
        <f t="shared" si="10"/>
        <v>1.2984813874208792</v>
      </c>
      <c r="G45" s="3">
        <f t="shared" si="11"/>
        <v>1.4084997448298537</v>
      </c>
      <c r="H45" s="3">
        <f t="shared" si="12"/>
        <v>2.1074331006546676</v>
      </c>
      <c r="I45" s="9">
        <f t="shared" si="13"/>
        <v>1.4385299453384086</v>
      </c>
      <c r="J45" s="8">
        <f t="shared" si="0"/>
        <v>0.41971434598012497</v>
      </c>
      <c r="K45" s="8">
        <f t="shared" si="1"/>
        <v>0.41011492884598133</v>
      </c>
      <c r="L45" s="8">
        <f t="shared" si="2"/>
        <v>0.17017072517389373</v>
      </c>
      <c r="M45" s="8">
        <f t="shared" si="3"/>
        <v>1</v>
      </c>
      <c r="N45" s="10">
        <f t="shared" si="14"/>
        <v>-0.04526856484910319</v>
      </c>
      <c r="O45" s="10">
        <f t="shared" si="15"/>
        <v>-0.008743937363143994</v>
      </c>
      <c r="P45" s="10">
        <f t="shared" si="16"/>
        <v>0.05401250221224732</v>
      </c>
      <c r="Q45">
        <f t="shared" si="4"/>
        <v>0.5862750610675054</v>
      </c>
      <c r="R45" s="4">
        <f t="shared" si="5"/>
        <v>0.24355421375860087</v>
      </c>
    </row>
    <row r="46" spans="1:18" ht="12.75">
      <c r="A46">
        <f t="shared" si="6"/>
        <v>15</v>
      </c>
      <c r="B46" s="4">
        <f t="shared" si="7"/>
        <v>0.41971434598012497</v>
      </c>
      <c r="C46" s="4">
        <f t="shared" si="8"/>
        <v>0.41011492884598133</v>
      </c>
      <c r="D46" s="3">
        <f t="shared" si="9"/>
        <v>0.17017072517389373</v>
      </c>
      <c r="F46" s="3">
        <f t="shared" si="10"/>
        <v>1.3535741396773715</v>
      </c>
      <c r="G46" s="3">
        <f t="shared" si="11"/>
        <v>1.3195146782892058</v>
      </c>
      <c r="H46" s="3">
        <f t="shared" si="12"/>
        <v>2.105651806892123</v>
      </c>
      <c r="I46" s="9">
        <f t="shared" si="13"/>
        <v>1.4675874481106561</v>
      </c>
      <c r="J46" s="8">
        <f t="shared" si="0"/>
        <v>0.38710775668031094</v>
      </c>
      <c r="K46" s="8">
        <f t="shared" si="1"/>
        <v>0.36873623380635684</v>
      </c>
      <c r="L46" s="8">
        <f t="shared" si="2"/>
        <v>0.24415600951333213</v>
      </c>
      <c r="M46" s="8">
        <f t="shared" si="3"/>
        <v>1</v>
      </c>
      <c r="N46" s="10">
        <f t="shared" si="14"/>
        <v>-0.032606589299814026</v>
      </c>
      <c r="O46" s="10">
        <f t="shared" si="15"/>
        <v>-0.04137869503962449</v>
      </c>
      <c r="P46" s="10">
        <f t="shared" si="16"/>
        <v>0.0739852843394384</v>
      </c>
      <c r="Q46">
        <f t="shared" si="4"/>
        <v>0.5185886490884197</v>
      </c>
      <c r="R46" s="4">
        <f t="shared" si="5"/>
        <v>0.2372553413982481</v>
      </c>
    </row>
    <row r="47" spans="1:18" ht="12.75">
      <c r="A47">
        <f t="shared" si="6"/>
        <v>16</v>
      </c>
      <c r="B47" s="4">
        <f t="shared" si="7"/>
        <v>0.38710775668031094</v>
      </c>
      <c r="C47" s="4">
        <f t="shared" si="8"/>
        <v>0.36873623380635684</v>
      </c>
      <c r="D47" s="3">
        <f t="shared" si="9"/>
        <v>0.24415600951333213</v>
      </c>
      <c r="F47" s="3">
        <f t="shared" si="10"/>
        <v>1.4290391297035987</v>
      </c>
      <c r="G47" s="3">
        <f t="shared" si="11"/>
        <v>1.221145784049723</v>
      </c>
      <c r="H47" s="3">
        <f t="shared" si="12"/>
        <v>1.9882522798908544</v>
      </c>
      <c r="I47" s="9">
        <f t="shared" si="13"/>
        <v>1.4889165716108854</v>
      </c>
      <c r="J47" s="8">
        <f t="shared" si="0"/>
        <v>0.3715400461353154</v>
      </c>
      <c r="K47" s="8">
        <f t="shared" si="1"/>
        <v>0.30242171114519795</v>
      </c>
      <c r="L47" s="8">
        <f t="shared" si="2"/>
        <v>0.3260382427194866</v>
      </c>
      <c r="M47" s="8">
        <f t="shared" si="3"/>
        <v>1</v>
      </c>
      <c r="N47" s="10">
        <f t="shared" si="14"/>
        <v>-0.015567710544995561</v>
      </c>
      <c r="O47" s="10">
        <f t="shared" si="15"/>
        <v>-0.06631452266115889</v>
      </c>
      <c r="P47" s="10">
        <f t="shared" si="16"/>
        <v>0.08188223320615448</v>
      </c>
      <c r="Q47">
        <f t="shared" si="4"/>
        <v>0.44046371702743026</v>
      </c>
      <c r="R47" s="4">
        <f t="shared" si="5"/>
        <v>0.23349804025308318</v>
      </c>
    </row>
    <row r="48" spans="1:18" ht="12.75">
      <c r="A48">
        <f t="shared" si="6"/>
        <v>17</v>
      </c>
      <c r="B48" s="4">
        <f t="shared" si="7"/>
        <v>0.3715400461353154</v>
      </c>
      <c r="C48" s="4">
        <f t="shared" si="8"/>
        <v>0.30242171114519795</v>
      </c>
      <c r="D48" s="3">
        <f t="shared" si="9"/>
        <v>0.3260382427194866</v>
      </c>
      <c r="F48" s="3">
        <f t="shared" si="10"/>
        <v>1.5125590075738764</v>
      </c>
      <c r="G48" s="3">
        <f t="shared" si="11"/>
        <v>1.1286926737713139</v>
      </c>
      <c r="H48" s="3">
        <f t="shared" si="12"/>
        <v>1.7780918362094156</v>
      </c>
      <c r="I48" s="9">
        <f t="shared" si="13"/>
        <v>1.4830433508869374</v>
      </c>
      <c r="J48" s="8">
        <f t="shared" si="0"/>
        <v>0.3789344681801066</v>
      </c>
      <c r="K48" s="8">
        <f t="shared" si="1"/>
        <v>0.2301626378991751</v>
      </c>
      <c r="L48" s="8">
        <f t="shared" si="2"/>
        <v>0.3909028939207183</v>
      </c>
      <c r="M48" s="8">
        <f t="shared" si="3"/>
        <v>1</v>
      </c>
      <c r="N48" s="10">
        <f t="shared" si="14"/>
        <v>0.007394422044791238</v>
      </c>
      <c r="O48" s="10">
        <f t="shared" si="15"/>
        <v>-0.07225907324602285</v>
      </c>
      <c r="P48" s="10">
        <f t="shared" si="16"/>
        <v>0.0648646512012317</v>
      </c>
      <c r="Q48">
        <f t="shared" si="4"/>
        <v>0.37375396907411534</v>
      </c>
      <c r="R48" s="4">
        <f t="shared" si="5"/>
        <v>0.23534313700516635</v>
      </c>
    </row>
    <row r="49" spans="1:18" ht="12.75">
      <c r="A49">
        <f t="shared" si="6"/>
        <v>18</v>
      </c>
      <c r="B49" s="4">
        <f t="shared" si="7"/>
        <v>0.3789344681801066</v>
      </c>
      <c r="C49" s="4">
        <f t="shared" si="8"/>
        <v>0.2301626378991751</v>
      </c>
      <c r="D49" s="3">
        <f t="shared" si="9"/>
        <v>0.3909028939207183</v>
      </c>
      <c r="F49" s="3">
        <f t="shared" si="10"/>
        <v>1.5787209517991327</v>
      </c>
      <c r="G49" s="3">
        <f t="shared" si="11"/>
        <v>1.0712354471835435</v>
      </c>
      <c r="H49" s="3">
        <f t="shared" si="12"/>
        <v>1.5344776505382054</v>
      </c>
      <c r="I49" s="9">
        <f t="shared" si="13"/>
        <v>1.4446219148617119</v>
      </c>
      <c r="J49" s="8">
        <f t="shared" si="0"/>
        <v>0.41410958682020443</v>
      </c>
      <c r="K49" s="8">
        <f t="shared" si="1"/>
        <v>0.1706732909132622</v>
      </c>
      <c r="L49" s="8">
        <f t="shared" si="2"/>
        <v>0.4152171222665335</v>
      </c>
      <c r="M49" s="8">
        <f t="shared" si="3"/>
        <v>1</v>
      </c>
      <c r="N49" s="10">
        <f t="shared" si="14"/>
        <v>0.03517511864009781</v>
      </c>
      <c r="O49" s="10">
        <f t="shared" si="15"/>
        <v>-0.059489346985912905</v>
      </c>
      <c r="P49" s="10">
        <f t="shared" si="16"/>
        <v>0.024314228345815203</v>
      </c>
      <c r="Q49">
        <f t="shared" si="4"/>
        <v>0.3421600408096626</v>
      </c>
      <c r="R49" s="4">
        <f t="shared" si="5"/>
        <v>0.24262283692380388</v>
      </c>
    </row>
    <row r="50" spans="1:18" ht="12.75">
      <c r="A50">
        <f t="shared" si="6"/>
        <v>19</v>
      </c>
      <c r="B50" s="4">
        <f t="shared" si="7"/>
        <v>0.41410958682020443</v>
      </c>
      <c r="C50" s="4">
        <f t="shared" si="8"/>
        <v>0.1706732909132622</v>
      </c>
      <c r="D50" s="3">
        <f t="shared" si="9"/>
        <v>0.4152171222665335</v>
      </c>
      <c r="F50" s="3">
        <f t="shared" si="10"/>
        <v>1.603521464711864</v>
      </c>
      <c r="G50" s="3">
        <f t="shared" si="11"/>
        <v>1.0756205410017605</v>
      </c>
      <c r="H50" s="3">
        <f t="shared" si="12"/>
        <v>1.3164628408307752</v>
      </c>
      <c r="I50" s="9">
        <f t="shared" si="13"/>
        <v>1.3942312210564132</v>
      </c>
      <c r="J50" s="8">
        <f t="shared" si="0"/>
        <v>0.47627222886747494</v>
      </c>
      <c r="K50" s="8">
        <f t="shared" si="1"/>
        <v>0.131670912782727</v>
      </c>
      <c r="L50" s="8">
        <f t="shared" si="2"/>
        <v>0.39205685834979803</v>
      </c>
      <c r="M50" s="8">
        <f t="shared" si="3"/>
        <v>1</v>
      </c>
      <c r="N50" s="10">
        <f t="shared" si="14"/>
        <v>0.06216264204727051</v>
      </c>
      <c r="O50" s="10">
        <f t="shared" si="15"/>
        <v>-0.0390023781305352</v>
      </c>
      <c r="P50" s="10">
        <f t="shared" si="16"/>
        <v>-0.02316026391673548</v>
      </c>
      <c r="Q50">
        <f t="shared" si="4"/>
        <v>0.3585061487731194</v>
      </c>
      <c r="R50" s="4">
        <f t="shared" si="5"/>
        <v>0.2494369928770825</v>
      </c>
    </row>
    <row r="51" spans="1:18" ht="12.75">
      <c r="A51">
        <f t="shared" si="6"/>
        <v>20</v>
      </c>
      <c r="B51" s="4">
        <f t="shared" si="7"/>
        <v>0.47627222886747494</v>
      </c>
      <c r="C51" s="4">
        <f t="shared" si="8"/>
        <v>0.131670912782727</v>
      </c>
      <c r="D51" s="3">
        <f t="shared" si="9"/>
        <v>0.39205685834979803</v>
      </c>
      <c r="F51" s="3">
        <f t="shared" si="10"/>
        <v>1.579897995516794</v>
      </c>
      <c r="G51" s="3">
        <f t="shared" si="11"/>
        <v>1.1479782324862273</v>
      </c>
      <c r="H51" s="3">
        <f t="shared" si="12"/>
        <v>1.1500673839903413</v>
      </c>
      <c r="I51" s="9">
        <f t="shared" si="13"/>
        <v>1.3545086868920264</v>
      </c>
      <c r="J51" s="8">
        <f t="shared" si="0"/>
        <v>0.5555235983274438</v>
      </c>
      <c r="K51" s="8">
        <f t="shared" si="1"/>
        <v>0.11159422098133237</v>
      </c>
      <c r="L51" s="8">
        <f t="shared" si="2"/>
        <v>0.33288218069122394</v>
      </c>
      <c r="M51" s="8">
        <f t="shared" si="3"/>
        <v>1</v>
      </c>
      <c r="N51" s="10">
        <f t="shared" si="14"/>
        <v>0.07925136945996886</v>
      </c>
      <c r="O51" s="10">
        <f t="shared" si="15"/>
        <v>-0.020076691801394625</v>
      </c>
      <c r="P51" s="10">
        <f t="shared" si="16"/>
        <v>-0.05917467765857409</v>
      </c>
      <c r="Q51">
        <f t="shared" si="4"/>
        <v>0.4202006892800035</v>
      </c>
      <c r="R51" s="4">
        <f t="shared" si="5"/>
        <v>0.24691713002877264</v>
      </c>
    </row>
    <row r="52" spans="1:18" ht="12.75">
      <c r="A52">
        <f t="shared" si="6"/>
        <v>21</v>
      </c>
      <c r="B52" s="4">
        <f t="shared" si="7"/>
        <v>0.5555235983274438</v>
      </c>
      <c r="C52" s="4">
        <f t="shared" si="8"/>
        <v>0.11159422098133237</v>
      </c>
      <c r="D52" s="3">
        <f t="shared" si="9"/>
        <v>0.33288218069122394</v>
      </c>
      <c r="F52" s="3">
        <f t="shared" si="10"/>
        <v>1.5195398243050484</v>
      </c>
      <c r="G52" s="3">
        <f t="shared" si="11"/>
        <v>1.2691929881266293</v>
      </c>
      <c r="H52" s="3">
        <f t="shared" si="12"/>
        <v>1.0360627124517439</v>
      </c>
      <c r="I52" s="9">
        <f t="shared" si="13"/>
        <v>1.3306616488385539</v>
      </c>
      <c r="J52" s="8">
        <f t="shared" si="0"/>
        <v>0.6343763132698581</v>
      </c>
      <c r="K52" s="8">
        <f t="shared" si="1"/>
        <v>0.10643923112128771</v>
      </c>
      <c r="L52" s="8">
        <f t="shared" si="2"/>
        <v>0.2591844556088543</v>
      </c>
      <c r="M52" s="8">
        <f t="shared" si="3"/>
        <v>1</v>
      </c>
      <c r="N52" s="10">
        <f t="shared" si="14"/>
        <v>0.0788527149424143</v>
      </c>
      <c r="O52" s="10">
        <f t="shared" si="15"/>
        <v>-0.005154989860044659</v>
      </c>
      <c r="P52" s="10">
        <f t="shared" si="16"/>
        <v>-0.07369772508236966</v>
      </c>
      <c r="Q52">
        <f t="shared" si="4"/>
        <v>0.5088725379591449</v>
      </c>
      <c r="R52" s="4">
        <f t="shared" si="5"/>
        <v>0.23194300643200083</v>
      </c>
    </row>
    <row r="53" spans="1:18" ht="12.75">
      <c r="A53">
        <f t="shared" si="6"/>
        <v>22</v>
      </c>
      <c r="B53" s="4">
        <f t="shared" si="7"/>
        <v>0.6343763132698581</v>
      </c>
      <c r="C53" s="4">
        <f t="shared" si="8"/>
        <v>0.10643923112128771</v>
      </c>
      <c r="D53" s="3">
        <f t="shared" si="9"/>
        <v>0.2591844556088543</v>
      </c>
      <c r="F53" s="3">
        <f t="shared" si="10"/>
        <v>1.4443681447210313</v>
      </c>
      <c r="G53" s="3">
        <f t="shared" si="11"/>
        <v>1.4042778374860359</v>
      </c>
      <c r="H53" s="3">
        <f t="shared" si="12"/>
        <v>0.9716880670495476</v>
      </c>
      <c r="I53" s="9">
        <f t="shared" si="13"/>
        <v>1.317589634635088</v>
      </c>
      <c r="J53" s="8">
        <f t="shared" si="0"/>
        <v>0.6954160191965372</v>
      </c>
      <c r="K53" s="8">
        <f t="shared" si="1"/>
        <v>0.11344218971795016</v>
      </c>
      <c r="L53" s="8">
        <f t="shared" si="2"/>
        <v>0.19114179108551263</v>
      </c>
      <c r="M53" s="8">
        <f t="shared" si="3"/>
        <v>1</v>
      </c>
      <c r="N53" s="10">
        <f t="shared" si="14"/>
        <v>0.061039705926679066</v>
      </c>
      <c r="O53" s="10">
        <f t="shared" si="15"/>
        <v>0.007002958596662445</v>
      </c>
      <c r="P53" s="10">
        <f t="shared" si="16"/>
        <v>-0.06804266452334165</v>
      </c>
      <c r="Q53">
        <f t="shared" si="4"/>
        <v>0.5970456294731087</v>
      </c>
      <c r="R53" s="4">
        <f t="shared" si="5"/>
        <v>0.21181257944137866</v>
      </c>
    </row>
    <row r="54" spans="1:18" ht="12.75">
      <c r="A54">
        <f t="shared" si="6"/>
        <v>23</v>
      </c>
      <c r="B54" s="4">
        <f t="shared" si="7"/>
        <v>0.6954160191965372</v>
      </c>
      <c r="C54" s="4">
        <f t="shared" si="8"/>
        <v>0.11344218971795016</v>
      </c>
      <c r="D54" s="3">
        <f t="shared" si="9"/>
        <v>0.19114179108551263</v>
      </c>
      <c r="F54" s="3">
        <f t="shared" si="10"/>
        <v>1.3749646269072229</v>
      </c>
      <c r="G54" s="3">
        <f t="shared" si="11"/>
        <v>1.5195872854666836</v>
      </c>
      <c r="H54" s="3">
        <f t="shared" si="12"/>
        <v>0.9582440364484927</v>
      </c>
      <c r="I54" s="9">
        <f t="shared" si="13"/>
        <v>1.3117182179345455</v>
      </c>
      <c r="J54" s="8">
        <f t="shared" si="0"/>
        <v>0.7289465178622576</v>
      </c>
      <c r="K54" s="8">
        <f t="shared" si="1"/>
        <v>0.13141946705774762</v>
      </c>
      <c r="L54" s="8">
        <f t="shared" si="2"/>
        <v>0.13963401507999473</v>
      </c>
      <c r="M54" s="8">
        <f t="shared" si="3"/>
        <v>1</v>
      </c>
      <c r="N54" s="10">
        <f t="shared" si="14"/>
        <v>0.03353049866572044</v>
      </c>
      <c r="O54" s="10">
        <f t="shared" si="15"/>
        <v>0.017977277339797468</v>
      </c>
      <c r="P54" s="10">
        <f t="shared" si="16"/>
        <v>-0.0515077760055179</v>
      </c>
      <c r="Q54">
        <f t="shared" si="4"/>
        <v>0.6627824929612584</v>
      </c>
      <c r="R54" s="4">
        <f t="shared" si="5"/>
        <v>0.19758349195874692</v>
      </c>
    </row>
    <row r="55" spans="1:18" ht="12.75">
      <c r="A55">
        <f t="shared" si="6"/>
        <v>24</v>
      </c>
      <c r="B55" s="4">
        <f t="shared" si="7"/>
        <v>0.7289465178622576</v>
      </c>
      <c r="C55" s="4">
        <f t="shared" si="8"/>
        <v>0.13141946705774762</v>
      </c>
      <c r="D55" s="3">
        <f t="shared" si="9"/>
        <v>0.13963401507999473</v>
      </c>
      <c r="F55" s="3">
        <f t="shared" si="10"/>
        <v>1.3224266953815946</v>
      </c>
      <c r="G55" s="3">
        <f t="shared" si="11"/>
        <v>1.596734781556651</v>
      </c>
      <c r="H55" s="3">
        <f t="shared" si="12"/>
        <v>0.9976305252437899</v>
      </c>
      <c r="I55" s="9">
        <f t="shared" si="13"/>
        <v>1.3131235245574044</v>
      </c>
      <c r="J55" s="8">
        <f t="shared" si="0"/>
        <v>0.73411093221517</v>
      </c>
      <c r="K55" s="8">
        <f t="shared" si="1"/>
        <v>0.15980372760092967</v>
      </c>
      <c r="L55" s="8">
        <f t="shared" si="2"/>
        <v>0.10608534018390031</v>
      </c>
      <c r="M55" s="8">
        <f t="shared" si="3"/>
        <v>1</v>
      </c>
      <c r="N55" s="10">
        <f t="shared" si="14"/>
        <v>0.005164414352912372</v>
      </c>
      <c r="O55" s="10">
        <f t="shared" si="15"/>
        <v>0.02838426054318205</v>
      </c>
      <c r="P55" s="10">
        <f t="shared" si="16"/>
        <v>-0.03354867489609442</v>
      </c>
      <c r="Q55">
        <f t="shared" si="4"/>
        <v>0.6987225883987556</v>
      </c>
      <c r="R55" s="4">
        <f t="shared" si="5"/>
        <v>0.19519207141734407</v>
      </c>
    </row>
    <row r="56" spans="1:18" ht="12.75">
      <c r="A56">
        <f t="shared" si="6"/>
        <v>25</v>
      </c>
      <c r="B56" s="4">
        <f t="shared" si="7"/>
        <v>0.73411093221517</v>
      </c>
      <c r="C56" s="4">
        <f t="shared" si="8"/>
        <v>0.15980372760092967</v>
      </c>
      <c r="D56" s="3">
        <f t="shared" si="9"/>
        <v>0.10608534018390031</v>
      </c>
      <c r="F56" s="3">
        <f t="shared" si="10"/>
        <v>1.2882070469875782</v>
      </c>
      <c r="G56" s="3">
        <f t="shared" si="11"/>
        <v>1.6336433684124654</v>
      </c>
      <c r="H56" s="3">
        <f t="shared" si="12"/>
        <v>1.0884837790299753</v>
      </c>
      <c r="I56" s="9">
        <f t="shared" si="13"/>
        <v>1.3222213479761054</v>
      </c>
      <c r="J56" s="8">
        <f t="shared" si="0"/>
        <v>0.7152258414203825</v>
      </c>
      <c r="K56" s="8">
        <f t="shared" si="1"/>
        <v>0.19744220605910884</v>
      </c>
      <c r="L56" s="8">
        <f t="shared" si="2"/>
        <v>0.08733195252050875</v>
      </c>
      <c r="M56" s="8">
        <f t="shared" si="3"/>
        <v>1</v>
      </c>
      <c r="N56" s="10">
        <f t="shared" si="14"/>
        <v>-0.018885090794787507</v>
      </c>
      <c r="O56" s="10">
        <f t="shared" si="15"/>
        <v>0.037638478458179164</v>
      </c>
      <c r="P56" s="10">
        <f t="shared" si="16"/>
        <v>-0.01875338766339156</v>
      </c>
      <c r="Q56">
        <f t="shared" si="4"/>
        <v>0.7089902102946029</v>
      </c>
      <c r="R56" s="4">
        <f t="shared" si="5"/>
        <v>0.2036778371848884</v>
      </c>
    </row>
    <row r="57" spans="1:18" ht="12.75">
      <c r="A57">
        <f t="shared" si="6"/>
        <v>26</v>
      </c>
      <c r="B57" s="4">
        <f t="shared" si="7"/>
        <v>0.7152258414203825</v>
      </c>
      <c r="C57" s="4">
        <f t="shared" si="8"/>
        <v>0.19744220605910884</v>
      </c>
      <c r="D57" s="3">
        <f t="shared" si="9"/>
        <v>0.08733195252050875</v>
      </c>
      <c r="F57" s="3">
        <f t="shared" si="10"/>
        <v>1.2690785915709188</v>
      </c>
      <c r="G57" s="3">
        <f t="shared" si="11"/>
        <v>1.6368573555237689</v>
      </c>
      <c r="H57" s="3">
        <f t="shared" si="12"/>
        <v>1.2243981972034208</v>
      </c>
      <c r="I57" s="9">
        <f t="shared" si="13"/>
        <v>1.337791615987962</v>
      </c>
      <c r="J57" s="8">
        <f t="shared" si="0"/>
        <v>0.6784896785397944</v>
      </c>
      <c r="K57" s="8">
        <f t="shared" si="1"/>
        <v>0.2415807689451091</v>
      </c>
      <c r="L57" s="8">
        <f t="shared" si="2"/>
        <v>0.07992955251509654</v>
      </c>
      <c r="M57" s="8">
        <f t="shared" si="3"/>
        <v>1</v>
      </c>
      <c r="N57" s="10">
        <f t="shared" si="14"/>
        <v>-0.03673616288058812</v>
      </c>
      <c r="O57" s="10">
        <f t="shared" si="15"/>
        <v>0.044138562886000265</v>
      </c>
      <c r="P57" s="10">
        <f t="shared" si="16"/>
        <v>-0.007402400005412216</v>
      </c>
      <c r="Q57">
        <f t="shared" si="4"/>
        <v>0.7019290128301425</v>
      </c>
      <c r="R57" s="4">
        <f t="shared" si="5"/>
        <v>0.218141434654761</v>
      </c>
    </row>
    <row r="58" spans="1:18" ht="12.75">
      <c r="A58">
        <f t="shared" si="6"/>
        <v>27</v>
      </c>
      <c r="B58" s="4">
        <f t="shared" si="7"/>
        <v>0.6784896785397944</v>
      </c>
      <c r="C58" s="4">
        <f t="shared" si="8"/>
        <v>0.2415807689451091</v>
      </c>
      <c r="D58" s="3">
        <f t="shared" si="9"/>
        <v>0.07992955251509654</v>
      </c>
      <c r="F58" s="3">
        <f t="shared" si="10"/>
        <v>1.2615281435653984</v>
      </c>
      <c r="G58" s="3">
        <f t="shared" si="11"/>
        <v>1.614700570024586</v>
      </c>
      <c r="H58" s="3">
        <f t="shared" si="12"/>
        <v>1.3925385380844344</v>
      </c>
      <c r="I58" s="9">
        <f t="shared" si="13"/>
        <v>1.3573194121283518</v>
      </c>
      <c r="J58" s="8">
        <f t="shared" si="0"/>
        <v>0.6306060437568186</v>
      </c>
      <c r="K58" s="8">
        <f t="shared" si="1"/>
        <v>0.2873904269231496</v>
      </c>
      <c r="L58" s="8">
        <f t="shared" si="2"/>
        <v>0.08200352932003174</v>
      </c>
      <c r="M58" s="8">
        <f t="shared" si="3"/>
        <v>0.9999999999999999</v>
      </c>
      <c r="N58" s="10">
        <f t="shared" si="14"/>
        <v>-0.04788363478297575</v>
      </c>
      <c r="O58" s="10">
        <f t="shared" si="15"/>
        <v>0.045809657978040486</v>
      </c>
      <c r="P58" s="10">
        <f t="shared" si="16"/>
        <v>0.002073976804935207</v>
      </c>
      <c r="Q58">
        <f t="shared" si="4"/>
        <v>0.6850544093457762</v>
      </c>
      <c r="R58" s="4">
        <f t="shared" si="5"/>
        <v>0.23294206133419204</v>
      </c>
    </row>
    <row r="59" spans="1:18" ht="12.75">
      <c r="A59">
        <f t="shared" si="6"/>
        <v>28</v>
      </c>
      <c r="B59" s="4">
        <f t="shared" si="7"/>
        <v>0.6306060437568186</v>
      </c>
      <c r="C59" s="4">
        <f t="shared" si="8"/>
        <v>0.2873904269231496</v>
      </c>
      <c r="D59" s="3">
        <f t="shared" si="9"/>
        <v>0.08200352932003174</v>
      </c>
      <c r="F59" s="3">
        <f t="shared" si="10"/>
        <v>1.2636435999064322</v>
      </c>
      <c r="G59" s="3">
        <f t="shared" si="11"/>
        <v>1.5743673868597836</v>
      </c>
      <c r="H59" s="3">
        <f t="shared" si="12"/>
        <v>1.5728986868615338</v>
      </c>
      <c r="I59" s="9">
        <f t="shared" si="13"/>
        <v>1.3783026502846252</v>
      </c>
      <c r="J59" s="8">
        <f t="shared" si="0"/>
        <v>0.5781468178205014</v>
      </c>
      <c r="K59" s="8">
        <f t="shared" si="1"/>
        <v>0.3282719621485761</v>
      </c>
      <c r="L59" s="8">
        <f t="shared" si="2"/>
        <v>0.09358122003092255</v>
      </c>
      <c r="M59" s="8">
        <f t="shared" si="3"/>
        <v>1</v>
      </c>
      <c r="N59" s="10">
        <f t="shared" si="14"/>
        <v>-0.052459225936317244</v>
      </c>
      <c r="O59" s="10">
        <f t="shared" si="15"/>
        <v>0.040881535225426535</v>
      </c>
      <c r="P59" s="10">
        <f t="shared" si="16"/>
        <v>0.011577690710890806</v>
      </c>
      <c r="Q59">
        <f t="shared" si="4"/>
        <v>0.6625257051045481</v>
      </c>
      <c r="R59" s="4">
        <f t="shared" si="5"/>
        <v>0.24389307486452938</v>
      </c>
    </row>
    <row r="60" spans="1:18" ht="12.75">
      <c r="A60">
        <f t="shared" si="6"/>
        <v>29</v>
      </c>
      <c r="B60" s="4">
        <f t="shared" si="7"/>
        <v>0.5781468178205014</v>
      </c>
      <c r="C60" s="4">
        <f t="shared" si="8"/>
        <v>0.3282719621485761</v>
      </c>
      <c r="D60" s="3">
        <f t="shared" si="9"/>
        <v>0.09358122003092255</v>
      </c>
      <c r="F60" s="3">
        <f t="shared" si="10"/>
        <v>1.275452844431541</v>
      </c>
      <c r="G60" s="3">
        <f t="shared" si="11"/>
        <v>1.5210886022861898</v>
      </c>
      <c r="H60" s="3">
        <f t="shared" si="12"/>
        <v>1.739692104019486</v>
      </c>
      <c r="I60" s="9">
        <f t="shared" si="13"/>
        <v>1.399532252934831</v>
      </c>
      <c r="J60" s="8">
        <f t="shared" si="0"/>
        <v>0.526889610255048</v>
      </c>
      <c r="K60" s="8">
        <f t="shared" si="1"/>
        <v>0.35678401767963674</v>
      </c>
      <c r="L60" s="8">
        <f t="shared" si="2"/>
        <v>0.11632637206531529</v>
      </c>
      <c r="M60" s="8">
        <f t="shared" si="3"/>
        <v>1</v>
      </c>
      <c r="N60" s="10">
        <f t="shared" si="14"/>
        <v>-0.05125720756545338</v>
      </c>
      <c r="O60" s="10">
        <f t="shared" si="15"/>
        <v>0.02851205553106062</v>
      </c>
      <c r="P60" s="10">
        <f t="shared" si="16"/>
        <v>0.022745152034392743</v>
      </c>
      <c r="Q60">
        <f t="shared" si="4"/>
        <v>0.6343966790743532</v>
      </c>
      <c r="R60" s="4">
        <f t="shared" si="5"/>
        <v>0.24927694886033158</v>
      </c>
    </row>
    <row r="61" spans="1:18" ht="12.75">
      <c r="A61">
        <f t="shared" si="6"/>
        <v>30</v>
      </c>
      <c r="B61" s="4">
        <f t="shared" si="7"/>
        <v>0.526889610255048</v>
      </c>
      <c r="C61" s="4">
        <f t="shared" si="8"/>
        <v>0.35678401767963674</v>
      </c>
      <c r="D61" s="3">
        <f t="shared" si="9"/>
        <v>0.11632637206531529</v>
      </c>
      <c r="F61" s="3">
        <f t="shared" si="10"/>
        <v>1.2986528995066215</v>
      </c>
      <c r="G61" s="3">
        <f t="shared" si="11"/>
        <v>1.457860822696225</v>
      </c>
      <c r="H61" s="3">
        <f t="shared" si="12"/>
        <v>1.8648213323665688</v>
      </c>
      <c r="I61" s="9">
        <f t="shared" si="13"/>
        <v>1.421316061761142</v>
      </c>
      <c r="J61" s="8">
        <f t="shared" si="0"/>
        <v>0.4814177074941283</v>
      </c>
      <c r="K61" s="8">
        <f t="shared" si="1"/>
        <v>0.36595761881055255</v>
      </c>
      <c r="L61" s="8">
        <f t="shared" si="2"/>
        <v>0.1526246736953192</v>
      </c>
      <c r="M61" s="8">
        <f t="shared" si="3"/>
        <v>1</v>
      </c>
      <c r="N61" s="10">
        <f t="shared" si="14"/>
        <v>-0.04547190276091967</v>
      </c>
      <c r="O61" s="10">
        <f t="shared" si="15"/>
        <v>0.00917360113091581</v>
      </c>
      <c r="P61" s="10">
        <f t="shared" si="16"/>
        <v>0.036298301630003915</v>
      </c>
      <c r="Q61">
        <f t="shared" si="4"/>
        <v>0.5977206278994547</v>
      </c>
      <c r="R61" s="4">
        <f t="shared" si="5"/>
        <v>0.24965469840522614</v>
      </c>
    </row>
    <row r="62" spans="1:18" ht="12.75">
      <c r="A62">
        <f t="shared" si="6"/>
        <v>31</v>
      </c>
      <c r="B62" s="4">
        <f t="shared" si="7"/>
        <v>0.4814177074941283</v>
      </c>
      <c r="C62" s="4">
        <f t="shared" si="8"/>
        <v>0.36595761881055255</v>
      </c>
      <c r="D62" s="3">
        <f t="shared" si="9"/>
        <v>0.1526246736953192</v>
      </c>
      <c r="F62" s="3">
        <f t="shared" si="10"/>
        <v>1.3356771671692256</v>
      </c>
      <c r="G62" s="3">
        <f t="shared" si="11"/>
        <v>1.3860198597949758</v>
      </c>
      <c r="H62" s="3">
        <f t="shared" si="12"/>
        <v>1.922469093766452</v>
      </c>
      <c r="I62" s="9">
        <f t="shared" si="13"/>
        <v>1.4436593854110062</v>
      </c>
      <c r="J62" s="8">
        <f t="shared" si="0"/>
        <v>0.44540883138289183</v>
      </c>
      <c r="K62" s="8">
        <f t="shared" si="1"/>
        <v>0.35134639973978327</v>
      </c>
      <c r="L62" s="8">
        <f t="shared" si="2"/>
        <v>0.20324476887732484</v>
      </c>
      <c r="M62" s="8">
        <f t="shared" si="3"/>
        <v>1</v>
      </c>
      <c r="N62" s="10">
        <f t="shared" si="14"/>
        <v>-0.03600887611123649</v>
      </c>
      <c r="O62" s="10">
        <f t="shared" si="15"/>
        <v>-0.014611219070769288</v>
      </c>
      <c r="P62" s="10">
        <f t="shared" si="16"/>
        <v>0.05062009518200564</v>
      </c>
      <c r="Q62">
        <f t="shared" si="4"/>
        <v>0.5497354268136566</v>
      </c>
      <c r="R62" s="4">
        <f t="shared" si="5"/>
        <v>0.2470198043090185</v>
      </c>
    </row>
    <row r="63" spans="1:18" ht="12.75">
      <c r="A63">
        <f t="shared" si="6"/>
        <v>32</v>
      </c>
      <c r="B63" s="4">
        <f t="shared" si="7"/>
        <v>0.44540883138289183</v>
      </c>
      <c r="C63" s="4">
        <f t="shared" si="8"/>
        <v>0.35134639973978327</v>
      </c>
      <c r="D63" s="3">
        <f t="shared" si="9"/>
        <v>0.20324476887732484</v>
      </c>
      <c r="F63" s="3">
        <f t="shared" si="10"/>
        <v>1.3873096642548712</v>
      </c>
      <c r="G63" s="3">
        <f t="shared" si="11"/>
        <v>1.307756925913167</v>
      </c>
      <c r="H63" s="3">
        <f t="shared" si="12"/>
        <v>1.8957112843089474</v>
      </c>
      <c r="I63" s="9">
        <f t="shared" si="13"/>
        <v>1.4626890658138207</v>
      </c>
      <c r="J63" s="8">
        <f t="shared" si="0"/>
        <v>0.4224547723532423</v>
      </c>
      <c r="K63" s="8">
        <f t="shared" si="1"/>
        <v>0.31413080086074996</v>
      </c>
      <c r="L63" s="8">
        <f t="shared" si="2"/>
        <v>0.2634144267860077</v>
      </c>
      <c r="M63" s="8">
        <f t="shared" si="3"/>
        <v>1</v>
      </c>
      <c r="N63" s="10">
        <f t="shared" si="14"/>
        <v>-0.02295405902964953</v>
      </c>
      <c r="O63" s="10">
        <f t="shared" si="15"/>
        <v>-0.03721559887903331</v>
      </c>
      <c r="P63" s="10">
        <f t="shared" si="16"/>
        <v>0.06016965790868284</v>
      </c>
      <c r="Q63">
        <f t="shared" si="4"/>
        <v>0.49259883554477973</v>
      </c>
      <c r="R63" s="4">
        <f t="shared" si="5"/>
        <v>0.24398673766921258</v>
      </c>
    </row>
    <row r="64" spans="1:18" ht="12.75">
      <c r="A64">
        <f t="shared" si="6"/>
        <v>33</v>
      </c>
      <c r="B64" s="4">
        <f t="shared" si="7"/>
        <v>0.4224547723532423</v>
      </c>
      <c r="C64" s="4">
        <f t="shared" si="8"/>
        <v>0.31413080086074996</v>
      </c>
      <c r="D64" s="3">
        <f t="shared" si="9"/>
        <v>0.2634144267860077</v>
      </c>
      <c r="F64" s="3">
        <f t="shared" si="10"/>
        <v>1.4486827153217277</v>
      </c>
      <c r="G64" s="3">
        <f t="shared" si="11"/>
        <v>1.230607922912664</v>
      </c>
      <c r="H64" s="3">
        <f t="shared" si="12"/>
        <v>1.7863000874371369</v>
      </c>
      <c r="I64" s="9">
        <f t="shared" si="13"/>
        <v>1.4691119926835052</v>
      </c>
      <c r="J64" s="8">
        <f aca="true" t="shared" si="17" ref="J64:J95">B64*(F64)/I64</f>
        <v>0.41658017207757064</v>
      </c>
      <c r="K64" s="8">
        <f aca="true" t="shared" si="18" ref="K64:K95">C64*(G64)/I64</f>
        <v>0.26313300435593096</v>
      </c>
      <c r="L64" s="8">
        <f aca="true" t="shared" si="19" ref="L64:L95">D64*(H64)/I64</f>
        <v>0.32028682356649846</v>
      </c>
      <c r="M64" s="8">
        <f aca="true" t="shared" si="20" ref="M64:M95">SUM(J64:L64)</f>
        <v>1</v>
      </c>
      <c r="N64" s="10">
        <f aca="true" t="shared" si="21" ref="N64:N95">J64-B64</f>
        <v>-0.00587460027567166</v>
      </c>
      <c r="O64" s="10">
        <f aca="true" t="shared" si="22" ref="O64:O95">K64-C64</f>
        <v>-0.050997796504819004</v>
      </c>
      <c r="P64" s="10">
        <f aca="true" t="shared" si="23" ref="P64:P95">L64-D64</f>
        <v>0.056872396780490775</v>
      </c>
      <c r="Q64">
        <f aca="true" t="shared" si="24" ref="Q64:Q95">J64^2+K64</f>
        <v>0.4366720441241093</v>
      </c>
      <c r="R64" s="4">
        <f aca="true" t="shared" si="25" ref="R64:R95">1-L64-Q64</f>
        <v>0.24304113230939228</v>
      </c>
    </row>
    <row r="65" spans="1:18" ht="12.75">
      <c r="A65">
        <f aca="true" t="shared" si="26" ref="A65:A96">A64+1</f>
        <v>34</v>
      </c>
      <c r="B65" s="4">
        <f aca="true" t="shared" si="27" ref="B65:B96">J64</f>
        <v>0.41658017207757064</v>
      </c>
      <c r="C65" s="4">
        <f aca="true" t="shared" si="28" ref="C65:C96">K64</f>
        <v>0.26313300435593096</v>
      </c>
      <c r="D65" s="3">
        <f aca="true" t="shared" si="29" ref="D65:D96">L64</f>
        <v>0.32028682356649846</v>
      </c>
      <c r="F65" s="3">
        <f aca="true" t="shared" si="30" ref="F65:F96">B65*$B$4+C65*$C$4+D65*$D$4+$B$25</f>
        <v>1.5066925600378285</v>
      </c>
      <c r="G65" s="3">
        <f aca="true" t="shared" si="31" ref="G65:G96">$B$5*B65+$C$5*C65+$D$5*D65+$B$26</f>
        <v>1.1703439110375875</v>
      </c>
      <c r="H65" s="3">
        <f aca="true" t="shared" si="32" ref="H65:H96">$B$6*B65+$C$6*C65+$D$6*D65+$B$27</f>
        <v>1.621022141171589</v>
      </c>
      <c r="I65" s="9">
        <f aca="true" t="shared" si="33" ref="I65:I96">B65*F65+C65*G65+D65*H65</f>
        <v>1.4548063878963573</v>
      </c>
      <c r="J65" s="8">
        <f t="shared" si="17"/>
        <v>0.43143764775197657</v>
      </c>
      <c r="K65" s="8">
        <f t="shared" si="18"/>
        <v>0.21168185127802042</v>
      </c>
      <c r="L65" s="8">
        <f t="shared" si="19"/>
        <v>0.3568805009700029</v>
      </c>
      <c r="M65" s="8">
        <f t="shared" si="20"/>
        <v>0.9999999999999999</v>
      </c>
      <c r="N65" s="10">
        <f t="shared" si="21"/>
        <v>0.014857475674405929</v>
      </c>
      <c r="O65" s="10">
        <f t="shared" si="22"/>
        <v>-0.05145115307791054</v>
      </c>
      <c r="P65" s="10">
        <f t="shared" si="23"/>
        <v>0.03659367740350444</v>
      </c>
      <c r="Q65">
        <f t="shared" si="24"/>
        <v>0.397820295175779</v>
      </c>
      <c r="R65" s="4">
        <f t="shared" si="25"/>
        <v>0.2452992038542181</v>
      </c>
    </row>
    <row r="66" spans="1:18" ht="12.75">
      <c r="A66">
        <f t="shared" si="26"/>
        <v>35</v>
      </c>
      <c r="B66" s="4">
        <f t="shared" si="27"/>
        <v>0.43143764775197657</v>
      </c>
      <c r="C66" s="4">
        <f t="shared" si="28"/>
        <v>0.21168185127802042</v>
      </c>
      <c r="D66" s="3">
        <f t="shared" si="29"/>
        <v>0.3568805009700029</v>
      </c>
      <c r="F66" s="3">
        <f t="shared" si="30"/>
        <v>1.5440181109894027</v>
      </c>
      <c r="G66" s="3">
        <f t="shared" si="31"/>
        <v>1.1464778687538884</v>
      </c>
      <c r="H66" s="3">
        <f t="shared" si="32"/>
        <v>1.4418043390790614</v>
      </c>
      <c r="I66" s="9">
        <f t="shared" si="33"/>
        <v>1.4233879544300798</v>
      </c>
      <c r="J66" s="8">
        <f t="shared" si="17"/>
        <v>0.46800139049823675</v>
      </c>
      <c r="K66" s="8">
        <f t="shared" si="18"/>
        <v>0.17050064035723428</v>
      </c>
      <c r="L66" s="8">
        <f t="shared" si="19"/>
        <v>0.36149796914452903</v>
      </c>
      <c r="M66" s="8">
        <f t="shared" si="20"/>
        <v>1</v>
      </c>
      <c r="N66" s="10">
        <f t="shared" si="21"/>
        <v>0.036563742746260175</v>
      </c>
      <c r="O66" s="10">
        <f t="shared" si="22"/>
        <v>-0.04118121092078614</v>
      </c>
      <c r="P66" s="10">
        <f t="shared" si="23"/>
        <v>0.004617468174526129</v>
      </c>
      <c r="Q66">
        <f t="shared" si="24"/>
        <v>0.38952594186551737</v>
      </c>
      <c r="R66" s="4">
        <f t="shared" si="25"/>
        <v>0.2489760889899536</v>
      </c>
    </row>
    <row r="67" spans="1:18" ht="12.75">
      <c r="A67">
        <f t="shared" si="26"/>
        <v>36</v>
      </c>
      <c r="B67" s="4">
        <f t="shared" si="27"/>
        <v>0.46800139049823675</v>
      </c>
      <c r="C67" s="4">
        <f t="shared" si="28"/>
        <v>0.17050064035723428</v>
      </c>
      <c r="D67" s="3">
        <f t="shared" si="29"/>
        <v>0.36149796914452903</v>
      </c>
      <c r="F67" s="3">
        <f t="shared" si="30"/>
        <v>1.5487279285274196</v>
      </c>
      <c r="G67" s="3">
        <f t="shared" si="31"/>
        <v>1.1712175965443845</v>
      </c>
      <c r="H67" s="3">
        <f t="shared" si="32"/>
        <v>1.2835562852835034</v>
      </c>
      <c r="I67" s="9">
        <f t="shared" si="33"/>
        <v>1.3885031646754469</v>
      </c>
      <c r="J67" s="8">
        <f t="shared" si="17"/>
        <v>0.5220058855420073</v>
      </c>
      <c r="K67" s="8">
        <f t="shared" si="18"/>
        <v>0.14381915381169144</v>
      </c>
      <c r="L67" s="8">
        <f t="shared" si="19"/>
        <v>0.33417496064630126</v>
      </c>
      <c r="M67" s="8">
        <f t="shared" si="20"/>
        <v>1</v>
      </c>
      <c r="N67" s="10">
        <f t="shared" si="21"/>
        <v>0.054004495043770584</v>
      </c>
      <c r="O67" s="10">
        <f t="shared" si="22"/>
        <v>-0.026681486545542837</v>
      </c>
      <c r="P67" s="10">
        <f t="shared" si="23"/>
        <v>-0.027323008498227774</v>
      </c>
      <c r="Q67">
        <f t="shared" si="24"/>
        <v>0.41630929835218666</v>
      </c>
      <c r="R67" s="4">
        <f t="shared" si="25"/>
        <v>0.24951574100151208</v>
      </c>
    </row>
    <row r="68" spans="1:18" ht="12.75">
      <c r="A68">
        <f t="shared" si="26"/>
        <v>37</v>
      </c>
      <c r="B68" s="4">
        <f t="shared" si="27"/>
        <v>0.5220058855420073</v>
      </c>
      <c r="C68" s="4">
        <f t="shared" si="28"/>
        <v>0.14381915381169144</v>
      </c>
      <c r="D68" s="3">
        <f t="shared" si="29"/>
        <v>0.33417496064630126</v>
      </c>
      <c r="F68" s="3">
        <f t="shared" si="30"/>
        <v>1.5208584598592272</v>
      </c>
      <c r="G68" s="3">
        <f t="shared" si="31"/>
        <v>1.2411157718821695</v>
      </c>
      <c r="H68" s="3">
        <f t="shared" si="32"/>
        <v>1.1628378677914943</v>
      </c>
      <c r="I68" s="9">
        <f t="shared" si="33"/>
        <v>1.3609845859245588</v>
      </c>
      <c r="J68" s="8">
        <f t="shared" si="17"/>
        <v>0.5833255389762924</v>
      </c>
      <c r="K68" s="8">
        <f t="shared" si="18"/>
        <v>0.13115227162780826</v>
      </c>
      <c r="L68" s="8">
        <f t="shared" si="19"/>
        <v>0.28552218939589935</v>
      </c>
      <c r="M68" s="8">
        <f t="shared" si="20"/>
        <v>1</v>
      </c>
      <c r="N68" s="10">
        <f t="shared" si="21"/>
        <v>0.061319653434285026</v>
      </c>
      <c r="O68" s="10">
        <f t="shared" si="22"/>
        <v>-0.012666882183883177</v>
      </c>
      <c r="P68" s="10">
        <f t="shared" si="23"/>
        <v>-0.048652771250401905</v>
      </c>
      <c r="Q68">
        <f t="shared" si="24"/>
        <v>0.4714209560497903</v>
      </c>
      <c r="R68" s="4">
        <f t="shared" si="25"/>
        <v>0.24305685455431036</v>
      </c>
    </row>
    <row r="69" spans="1:18" ht="12.75">
      <c r="A69">
        <f t="shared" si="26"/>
        <v>38</v>
      </c>
      <c r="B69" s="4">
        <f t="shared" si="27"/>
        <v>0.5833255389762924</v>
      </c>
      <c r="C69" s="4">
        <f t="shared" si="28"/>
        <v>0.13115227162780826</v>
      </c>
      <c r="D69" s="3">
        <f t="shared" si="29"/>
        <v>0.28552218939589935</v>
      </c>
      <c r="F69" s="3">
        <f t="shared" si="30"/>
        <v>1.4712326331838173</v>
      </c>
      <c r="G69" s="3">
        <f t="shared" si="31"/>
        <v>1.33770525214124</v>
      </c>
      <c r="H69" s="3">
        <f t="shared" si="32"/>
        <v>1.0841186957022697</v>
      </c>
      <c r="I69" s="9">
        <f t="shared" si="33"/>
        <v>1.3431905948601726</v>
      </c>
      <c r="J69" s="8">
        <f t="shared" si="17"/>
        <v>0.6389320860311714</v>
      </c>
      <c r="K69" s="8">
        <f t="shared" si="18"/>
        <v>0.13061666993360496</v>
      </c>
      <c r="L69" s="8">
        <f t="shared" si="19"/>
        <v>0.23045124403522363</v>
      </c>
      <c r="M69" s="8">
        <f t="shared" si="20"/>
        <v>1</v>
      </c>
      <c r="N69" s="10">
        <f t="shared" si="21"/>
        <v>0.055606547054878996</v>
      </c>
      <c r="O69" s="10">
        <f t="shared" si="22"/>
        <v>-0.0005356016942033026</v>
      </c>
      <c r="P69" s="10">
        <f t="shared" si="23"/>
        <v>-0.05507094536067572</v>
      </c>
      <c r="Q69">
        <f t="shared" si="24"/>
        <v>0.5388508804937491</v>
      </c>
      <c r="R69" s="4">
        <f t="shared" si="25"/>
        <v>0.23069787547102727</v>
      </c>
    </row>
    <row r="70" spans="1:18" ht="12.75">
      <c r="A70">
        <f t="shared" si="26"/>
        <v>39</v>
      </c>
      <c r="B70" s="4">
        <f t="shared" si="27"/>
        <v>0.6389320860311714</v>
      </c>
      <c r="C70" s="4">
        <f t="shared" si="28"/>
        <v>0.13061666993360496</v>
      </c>
      <c r="D70" s="3">
        <f t="shared" si="29"/>
        <v>0.23045124403522363</v>
      </c>
      <c r="F70" s="3">
        <f t="shared" si="30"/>
        <v>1.415060268915928</v>
      </c>
      <c r="G70" s="3">
        <f t="shared" si="31"/>
        <v>1.4359948034025234</v>
      </c>
      <c r="H70" s="3">
        <f t="shared" si="32"/>
        <v>1.0489819258615294</v>
      </c>
      <c r="I70" s="9">
        <f t="shared" si="33"/>
        <v>1.3334314585259377</v>
      </c>
      <c r="J70" s="8">
        <f t="shared" si="17"/>
        <v>0.6780456570881909</v>
      </c>
      <c r="K70" s="8">
        <f t="shared" si="18"/>
        <v>0.14066329248729875</v>
      </c>
      <c r="L70" s="8">
        <f t="shared" si="19"/>
        <v>0.18129105042451035</v>
      </c>
      <c r="M70" s="8">
        <f t="shared" si="20"/>
        <v>0.9999999999999999</v>
      </c>
      <c r="N70" s="10">
        <f t="shared" si="21"/>
        <v>0.039113571057019514</v>
      </c>
      <c r="O70" s="10">
        <f t="shared" si="22"/>
        <v>0.01004662255369379</v>
      </c>
      <c r="P70" s="10">
        <f t="shared" si="23"/>
        <v>-0.049160193610713276</v>
      </c>
      <c r="Q70">
        <f t="shared" si="24"/>
        <v>0.6004092055834553</v>
      </c>
      <c r="R70" s="4">
        <f t="shared" si="25"/>
        <v>0.21829974399203433</v>
      </c>
    </row>
    <row r="71" spans="1:18" ht="12.75">
      <c r="A71">
        <f t="shared" si="26"/>
        <v>40</v>
      </c>
      <c r="B71" s="4">
        <f t="shared" si="27"/>
        <v>0.6780456570881909</v>
      </c>
      <c r="C71" s="4">
        <f t="shared" si="28"/>
        <v>0.14066329248729875</v>
      </c>
      <c r="D71" s="3">
        <f t="shared" si="29"/>
        <v>0.18129105042451035</v>
      </c>
      <c r="F71" s="3">
        <f t="shared" si="30"/>
        <v>1.3649168714330004</v>
      </c>
      <c r="G71" s="3">
        <f t="shared" si="31"/>
        <v>1.515315169405806</v>
      </c>
      <c r="H71" s="3">
        <f t="shared" si="32"/>
        <v>1.0587681038800443</v>
      </c>
      <c r="I71" s="9">
        <f t="shared" si="33"/>
        <v>1.3305703595544964</v>
      </c>
      <c r="J71" s="8">
        <f t="shared" si="17"/>
        <v>0.6955483040155921</v>
      </c>
      <c r="K71" s="8">
        <f t="shared" si="18"/>
        <v>0.1601938742690289</v>
      </c>
      <c r="L71" s="8">
        <f t="shared" si="19"/>
        <v>0.14425782171537904</v>
      </c>
      <c r="M71" s="8">
        <f t="shared" si="20"/>
        <v>1</v>
      </c>
      <c r="N71" s="10">
        <f t="shared" si="21"/>
        <v>0.017502646927401222</v>
      </c>
      <c r="O71" s="10">
        <f t="shared" si="22"/>
        <v>0.019530581781730144</v>
      </c>
      <c r="P71" s="10">
        <f t="shared" si="23"/>
        <v>-0.03703322870913131</v>
      </c>
      <c r="Q71">
        <f t="shared" si="24"/>
        <v>0.6439813174879954</v>
      </c>
      <c r="R71" s="4">
        <f t="shared" si="25"/>
        <v>0.2117608607966256</v>
      </c>
    </row>
    <row r="72" spans="1:18" ht="12.75">
      <c r="A72">
        <f t="shared" si="26"/>
        <v>41</v>
      </c>
      <c r="B72" s="4">
        <f t="shared" si="27"/>
        <v>0.6955483040155921</v>
      </c>
      <c r="C72" s="4">
        <f t="shared" si="28"/>
        <v>0.1601938742690289</v>
      </c>
      <c r="D72" s="3">
        <f t="shared" si="29"/>
        <v>0.14425782171537904</v>
      </c>
      <c r="F72" s="3">
        <f t="shared" si="30"/>
        <v>1.3271429781496866</v>
      </c>
      <c r="G72" s="3">
        <f t="shared" si="31"/>
        <v>1.5654987513965484</v>
      </c>
      <c r="H72" s="3">
        <f t="shared" si="32"/>
        <v>1.1129127414211304</v>
      </c>
      <c r="I72" s="9">
        <f t="shared" si="33"/>
        <v>1.3344217256244602</v>
      </c>
      <c r="J72" s="8">
        <f t="shared" si="17"/>
        <v>0.691754360643554</v>
      </c>
      <c r="K72" s="8">
        <f t="shared" si="18"/>
        <v>0.18793407311484162</v>
      </c>
      <c r="L72" s="8">
        <f t="shared" si="19"/>
        <v>0.12031156624160431</v>
      </c>
      <c r="M72" s="8">
        <f t="shared" si="20"/>
        <v>1</v>
      </c>
      <c r="N72" s="10">
        <f t="shared" si="21"/>
        <v>-0.003793943372038089</v>
      </c>
      <c r="O72" s="10">
        <f t="shared" si="22"/>
        <v>0.02774019884581272</v>
      </c>
      <c r="P72" s="10">
        <f t="shared" si="23"/>
        <v>-0.023946255473774727</v>
      </c>
      <c r="Q72">
        <f t="shared" si="24"/>
        <v>0.6664581685842138</v>
      </c>
      <c r="R72" s="4">
        <f t="shared" si="25"/>
        <v>0.21323026517418187</v>
      </c>
    </row>
    <row r="73" spans="1:18" ht="12.75">
      <c r="A73">
        <f t="shared" si="26"/>
        <v>42</v>
      </c>
      <c r="B73" s="4">
        <f t="shared" si="27"/>
        <v>0.691754360643554</v>
      </c>
      <c r="C73" s="4">
        <f t="shared" si="28"/>
        <v>0.18793407311484162</v>
      </c>
      <c r="D73" s="3">
        <f t="shared" si="29"/>
        <v>0.12031156624160431</v>
      </c>
      <c r="F73" s="3">
        <f t="shared" si="30"/>
        <v>1.3027177975664364</v>
      </c>
      <c r="G73" s="3">
        <f t="shared" si="31"/>
        <v>1.5858590882967956</v>
      </c>
      <c r="H73" s="3">
        <f t="shared" si="32"/>
        <v>1.2070091656239932</v>
      </c>
      <c r="I73" s="9">
        <f t="shared" si="33"/>
        <v>1.3444148381885497</v>
      </c>
      <c r="J73" s="8">
        <f t="shared" si="17"/>
        <v>0.6702995917307514</v>
      </c>
      <c r="K73" s="8">
        <f t="shared" si="18"/>
        <v>0.2216852636433096</v>
      </c>
      <c r="L73" s="8">
        <f t="shared" si="19"/>
        <v>0.10801514462593903</v>
      </c>
      <c r="M73" s="8">
        <f t="shared" si="20"/>
        <v>1</v>
      </c>
      <c r="N73" s="10">
        <f t="shared" si="21"/>
        <v>-0.021454768912802624</v>
      </c>
      <c r="O73" s="10">
        <f t="shared" si="22"/>
        <v>0.03375119052846798</v>
      </c>
      <c r="P73" s="10">
        <f t="shared" si="23"/>
        <v>-0.012296421615665284</v>
      </c>
      <c r="Q73">
        <f t="shared" si="24"/>
        <v>0.6709868063177216</v>
      </c>
      <c r="R73" s="4">
        <f t="shared" si="25"/>
        <v>0.22099804905633946</v>
      </c>
    </row>
    <row r="74" spans="1:18" ht="12.75">
      <c r="A74">
        <f t="shared" si="26"/>
        <v>43</v>
      </c>
      <c r="B74" s="4">
        <f t="shared" si="27"/>
        <v>0.6702995917307514</v>
      </c>
      <c r="C74" s="4">
        <f t="shared" si="28"/>
        <v>0.2216852636433096</v>
      </c>
      <c r="D74" s="3">
        <f t="shared" si="29"/>
        <v>0.10801514462593903</v>
      </c>
      <c r="F74" s="3">
        <f t="shared" si="30"/>
        <v>1.2901754475184577</v>
      </c>
      <c r="G74" s="3">
        <f t="shared" si="31"/>
        <v>1.5807088770850586</v>
      </c>
      <c r="H74" s="3">
        <f t="shared" si="32"/>
        <v>1.3315984676209038</v>
      </c>
      <c r="I74" s="9">
        <f t="shared" si="33"/>
        <v>1.3590567409563332</v>
      </c>
      <c r="J74" s="8">
        <f t="shared" si="17"/>
        <v>0.6363266887033143</v>
      </c>
      <c r="K74" s="8">
        <f t="shared" si="18"/>
        <v>0.2578404959849871</v>
      </c>
      <c r="L74" s="8">
        <f t="shared" si="19"/>
        <v>0.10583281531169866</v>
      </c>
      <c r="M74" s="8">
        <f t="shared" si="20"/>
        <v>1.0000000000000002</v>
      </c>
      <c r="N74" s="10">
        <f t="shared" si="21"/>
        <v>-0.03397290302743705</v>
      </c>
      <c r="O74" s="10">
        <f t="shared" si="22"/>
        <v>0.0361552323416775</v>
      </c>
      <c r="P74" s="10">
        <f t="shared" si="23"/>
        <v>-0.0021823293142403666</v>
      </c>
      <c r="Q74">
        <f t="shared" si="24"/>
        <v>0.6627521507411118</v>
      </c>
      <c r="R74" s="4">
        <f t="shared" si="25"/>
        <v>0.23141503394718954</v>
      </c>
    </row>
    <row r="75" spans="1:18" ht="12.75">
      <c r="A75">
        <f t="shared" si="26"/>
        <v>44</v>
      </c>
      <c r="B75" s="4">
        <f t="shared" si="27"/>
        <v>0.6363266887033143</v>
      </c>
      <c r="C75" s="4">
        <f t="shared" si="28"/>
        <v>0.2578404959849871</v>
      </c>
      <c r="D75" s="3">
        <f t="shared" si="29"/>
        <v>0.10583281531169866</v>
      </c>
      <c r="F75" s="3">
        <f t="shared" si="30"/>
        <v>1.2879494716179327</v>
      </c>
      <c r="G75" s="3">
        <f t="shared" si="31"/>
        <v>1.555662690403122</v>
      </c>
      <c r="H75" s="3">
        <f t="shared" si="32"/>
        <v>1.4716560284883187</v>
      </c>
      <c r="I75" s="9">
        <f t="shared" si="33"/>
        <v>1.3764189628360552</v>
      </c>
      <c r="J75" s="8">
        <f t="shared" si="17"/>
        <v>0.5954267157168188</v>
      </c>
      <c r="K75" s="8">
        <f t="shared" si="18"/>
        <v>0.2914176936740277</v>
      </c>
      <c r="L75" s="8">
        <f t="shared" si="19"/>
        <v>0.11315559060915338</v>
      </c>
      <c r="M75" s="8">
        <f t="shared" si="20"/>
        <v>0.9999999999999999</v>
      </c>
      <c r="N75" s="10">
        <f t="shared" si="21"/>
        <v>-0.0408999729864955</v>
      </c>
      <c r="O75" s="10">
        <f t="shared" si="22"/>
        <v>0.033577197689040605</v>
      </c>
      <c r="P75" s="10">
        <f t="shared" si="23"/>
        <v>0.007322775297454717</v>
      </c>
      <c r="Q75">
        <f t="shared" si="24"/>
        <v>0.6459506674633451</v>
      </c>
      <c r="R75" s="4">
        <f t="shared" si="25"/>
        <v>0.24089374192750157</v>
      </c>
    </row>
    <row r="76" spans="1:18" ht="12.75">
      <c r="A76">
        <f t="shared" si="26"/>
        <v>45</v>
      </c>
      <c r="B76" s="4">
        <f t="shared" si="27"/>
        <v>0.5954267157168188</v>
      </c>
      <c r="C76" s="4">
        <f t="shared" si="28"/>
        <v>0.2914176936740277</v>
      </c>
      <c r="D76" s="3">
        <f t="shared" si="29"/>
        <v>0.11315559060915338</v>
      </c>
      <c r="F76" s="3">
        <f t="shared" si="30"/>
        <v>1.2954187024213364</v>
      </c>
      <c r="G76" s="3">
        <f t="shared" si="31"/>
        <v>1.5157883605483118</v>
      </c>
      <c r="H76" s="3">
        <f t="shared" si="32"/>
        <v>1.6073365366309402</v>
      </c>
      <c r="I76" s="9">
        <f t="shared" si="33"/>
        <v>1.394933566699949</v>
      </c>
      <c r="J76" s="8">
        <f t="shared" si="17"/>
        <v>0.5529488442131613</v>
      </c>
      <c r="K76" s="8">
        <f t="shared" si="18"/>
        <v>0.31666565252561624</v>
      </c>
      <c r="L76" s="8">
        <f t="shared" si="19"/>
        <v>0.13038550326122267</v>
      </c>
      <c r="M76" s="8">
        <f t="shared" si="20"/>
        <v>1.0000000000000002</v>
      </c>
      <c r="N76" s="10">
        <f t="shared" si="21"/>
        <v>-0.04247787150365756</v>
      </c>
      <c r="O76" s="10">
        <f t="shared" si="22"/>
        <v>0.025247958851588537</v>
      </c>
      <c r="P76" s="10">
        <f t="shared" si="23"/>
        <v>0.017229912652069287</v>
      </c>
      <c r="Q76">
        <f t="shared" si="24"/>
        <v>0.6224180768422871</v>
      </c>
      <c r="R76" s="4">
        <f t="shared" si="25"/>
        <v>0.24719641989649022</v>
      </c>
    </row>
    <row r="77" spans="1:18" ht="12.75">
      <c r="A77">
        <f t="shared" si="26"/>
        <v>46</v>
      </c>
      <c r="B77" s="4">
        <f t="shared" si="27"/>
        <v>0.5529488442131613</v>
      </c>
      <c r="C77" s="4">
        <f t="shared" si="28"/>
        <v>0.31666565252561624</v>
      </c>
      <c r="D77" s="3">
        <f t="shared" si="29"/>
        <v>0.13038550326122267</v>
      </c>
      <c r="F77" s="3">
        <f t="shared" si="30"/>
        <v>1.3129932133264473</v>
      </c>
      <c r="G77" s="3">
        <f t="shared" si="31"/>
        <v>1.4649724386843144</v>
      </c>
      <c r="H77" s="3">
        <f t="shared" si="32"/>
        <v>1.7163940033318932</v>
      </c>
      <c r="I77" s="9">
        <f t="shared" si="33"/>
        <v>1.413717428915569</v>
      </c>
      <c r="J77" s="8">
        <f t="shared" si="17"/>
        <v>0.5135524716035339</v>
      </c>
      <c r="K77" s="8">
        <f t="shared" si="18"/>
        <v>0.32814651905640296</v>
      </c>
      <c r="L77" s="8">
        <f t="shared" si="19"/>
        <v>0.1583010093400632</v>
      </c>
      <c r="M77" s="8">
        <f t="shared" si="20"/>
        <v>1</v>
      </c>
      <c r="N77" s="10">
        <f t="shared" si="21"/>
        <v>-0.03939637260962736</v>
      </c>
      <c r="O77" s="10">
        <f t="shared" si="22"/>
        <v>0.011480866530786726</v>
      </c>
      <c r="P77" s="10">
        <f t="shared" si="23"/>
        <v>0.027915506078840524</v>
      </c>
      <c r="Q77">
        <f t="shared" si="24"/>
        <v>0.5918826601465015</v>
      </c>
      <c r="R77" s="4">
        <f t="shared" si="25"/>
        <v>0.24981633051343533</v>
      </c>
    </row>
    <row r="78" spans="1:18" ht="12.75">
      <c r="A78">
        <f t="shared" si="26"/>
        <v>47</v>
      </c>
      <c r="B78" s="4">
        <f t="shared" si="27"/>
        <v>0.5135524716035339</v>
      </c>
      <c r="C78" s="4">
        <f t="shared" si="28"/>
        <v>0.32814651905640296</v>
      </c>
      <c r="D78" s="3">
        <f t="shared" si="29"/>
        <v>0.1583010093400632</v>
      </c>
      <c r="F78" s="3">
        <f t="shared" si="30"/>
        <v>1.3414670295268645</v>
      </c>
      <c r="G78" s="3">
        <f t="shared" si="31"/>
        <v>1.4061818911575852</v>
      </c>
      <c r="H78" s="3">
        <f t="shared" si="32"/>
        <v>1.7780334951145733</v>
      </c>
      <c r="I78" s="9">
        <f t="shared" si="33"/>
        <v>1.4318118982487604</v>
      </c>
      <c r="J78" s="8">
        <f t="shared" si="17"/>
        <v>0.4811481937192852</v>
      </c>
      <c r="K78" s="8">
        <f t="shared" si="18"/>
        <v>0.3222725647886344</v>
      </c>
      <c r="L78" s="8">
        <f t="shared" si="19"/>
        <v>0.1965792414920805</v>
      </c>
      <c r="M78" s="8">
        <f t="shared" si="20"/>
        <v>1</v>
      </c>
      <c r="N78" s="10">
        <f t="shared" si="21"/>
        <v>-0.03240427788424871</v>
      </c>
      <c r="O78" s="10">
        <f t="shared" si="22"/>
        <v>-0.005873954267768544</v>
      </c>
      <c r="P78" s="10">
        <f t="shared" si="23"/>
        <v>0.03827823215201731</v>
      </c>
      <c r="Q78">
        <f t="shared" si="24"/>
        <v>0.5537761491079652</v>
      </c>
      <c r="R78" s="4">
        <f t="shared" si="25"/>
        <v>0.24964460939995425</v>
      </c>
    </row>
    <row r="79" spans="1:18" ht="12.75">
      <c r="A79">
        <f t="shared" si="26"/>
        <v>48</v>
      </c>
      <c r="B79" s="4">
        <f t="shared" si="27"/>
        <v>0.4811481937192852</v>
      </c>
      <c r="C79" s="4">
        <f t="shared" si="28"/>
        <v>0.3222725647886344</v>
      </c>
      <c r="D79" s="3">
        <f t="shared" si="29"/>
        <v>0.1965792414920805</v>
      </c>
      <c r="F79" s="3">
        <f t="shared" si="30"/>
        <v>1.3805108263219221</v>
      </c>
      <c r="G79" s="3">
        <f t="shared" si="31"/>
        <v>1.3428606360376656</v>
      </c>
      <c r="H79" s="3">
        <f t="shared" si="32"/>
        <v>1.7780332732188087</v>
      </c>
      <c r="I79" s="9">
        <f t="shared" si="33"/>
        <v>1.4465218640213007</v>
      </c>
      <c r="J79" s="8">
        <f t="shared" si="17"/>
        <v>0.4591913243870122</v>
      </c>
      <c r="K79" s="8">
        <f t="shared" si="18"/>
        <v>0.2991777394407795</v>
      </c>
      <c r="L79" s="8">
        <f t="shared" si="19"/>
        <v>0.2416309361722082</v>
      </c>
      <c r="M79" s="8">
        <f t="shared" si="20"/>
        <v>1</v>
      </c>
      <c r="N79" s="10">
        <f t="shared" si="21"/>
        <v>-0.021956869332272977</v>
      </c>
      <c r="O79" s="10">
        <f t="shared" si="22"/>
        <v>-0.023094825347854897</v>
      </c>
      <c r="P79" s="10">
        <f t="shared" si="23"/>
        <v>0.04505169468012771</v>
      </c>
      <c r="Q79">
        <f t="shared" si="24"/>
        <v>0.5100344118330777</v>
      </c>
      <c r="R79" s="4">
        <f t="shared" si="25"/>
        <v>0.24833465199471405</v>
      </c>
    </row>
    <row r="80" spans="1:18" ht="12.75">
      <c r="A80">
        <f t="shared" si="26"/>
        <v>49</v>
      </c>
      <c r="B80" s="4">
        <f t="shared" si="27"/>
        <v>0.4591913243870122</v>
      </c>
      <c r="C80" s="4">
        <f t="shared" si="28"/>
        <v>0.2991777394407795</v>
      </c>
      <c r="D80" s="3">
        <f t="shared" si="29"/>
        <v>0.2416309361722082</v>
      </c>
      <c r="F80" s="3">
        <f t="shared" si="30"/>
        <v>1.4264635548956524</v>
      </c>
      <c r="G80" s="3">
        <f t="shared" si="31"/>
        <v>1.2812796348693622</v>
      </c>
      <c r="H80" s="3">
        <f t="shared" si="32"/>
        <v>1.7147635229167726</v>
      </c>
      <c r="I80" s="9">
        <f t="shared" si="33"/>
        <v>1.4526899490703968</v>
      </c>
      <c r="J80" s="8">
        <f t="shared" si="17"/>
        <v>0.45090123283464534</v>
      </c>
      <c r="K80" s="8">
        <f t="shared" si="18"/>
        <v>0.2638762283700134</v>
      </c>
      <c r="L80" s="8">
        <f t="shared" si="19"/>
        <v>0.28522253879534126</v>
      </c>
      <c r="M80" s="8">
        <f t="shared" si="20"/>
        <v>1</v>
      </c>
      <c r="N80" s="10">
        <f t="shared" si="21"/>
        <v>-0.008290091552366874</v>
      </c>
      <c r="O80" s="10">
        <f t="shared" si="22"/>
        <v>-0.03530151107076612</v>
      </c>
      <c r="P80" s="10">
        <f t="shared" si="23"/>
        <v>0.04359160262313305</v>
      </c>
      <c r="Q80">
        <f t="shared" si="24"/>
        <v>0.46718815014181647</v>
      </c>
      <c r="R80" s="4">
        <f t="shared" si="25"/>
        <v>0.2475893110628422</v>
      </c>
    </row>
    <row r="81" spans="1:18" ht="12.75">
      <c r="A81">
        <f t="shared" si="26"/>
        <v>50</v>
      </c>
      <c r="B81" s="4">
        <f t="shared" si="27"/>
        <v>0.45090123283464534</v>
      </c>
      <c r="C81" s="4">
        <f t="shared" si="28"/>
        <v>0.2638762283700134</v>
      </c>
      <c r="D81" s="3">
        <f t="shared" si="29"/>
        <v>0.28522253879534126</v>
      </c>
      <c r="F81" s="3">
        <f t="shared" si="30"/>
        <v>1.470926989571248</v>
      </c>
      <c r="G81" s="3">
        <f t="shared" si="31"/>
        <v>1.2320585658646677</v>
      </c>
      <c r="H81" s="3">
        <f t="shared" si="32"/>
        <v>1.6028895762039572</v>
      </c>
      <c r="I81" s="9">
        <f t="shared" si="33"/>
        <v>1.445533994832247</v>
      </c>
      <c r="J81" s="8">
        <f t="shared" si="17"/>
        <v>0.4588219961471041</v>
      </c>
      <c r="K81" s="8">
        <f t="shared" si="18"/>
        <v>0.22490717524015413</v>
      </c>
      <c r="L81" s="8">
        <f t="shared" si="19"/>
        <v>0.31627082861274164</v>
      </c>
      <c r="M81" s="8">
        <f t="shared" si="20"/>
        <v>0.9999999999999998</v>
      </c>
      <c r="N81" s="10">
        <f t="shared" si="21"/>
        <v>0.007920763312458778</v>
      </c>
      <c r="O81" s="10">
        <f t="shared" si="22"/>
        <v>-0.038969053129859266</v>
      </c>
      <c r="P81" s="10">
        <f t="shared" si="23"/>
        <v>0.031048289817400376</v>
      </c>
      <c r="Q81">
        <f t="shared" si="24"/>
        <v>0.4354247993885674</v>
      </c>
      <c r="R81" s="4">
        <f t="shared" si="25"/>
        <v>0.24830437199869104</v>
      </c>
    </row>
    <row r="82" spans="1:18" ht="12.75">
      <c r="A82">
        <f t="shared" si="26"/>
        <v>51</v>
      </c>
      <c r="B82" s="4">
        <f t="shared" si="27"/>
        <v>0.4588219961471041</v>
      </c>
      <c r="C82" s="4">
        <f t="shared" si="28"/>
        <v>0.22490717524015413</v>
      </c>
      <c r="D82" s="3">
        <f t="shared" si="29"/>
        <v>0.31627082861274164</v>
      </c>
      <c r="F82" s="3">
        <f t="shared" si="30"/>
        <v>1.5025962451849961</v>
      </c>
      <c r="G82" s="3">
        <f t="shared" si="31"/>
        <v>1.2080609973630345</v>
      </c>
      <c r="H82" s="3">
        <f t="shared" si="32"/>
        <v>1.4691495523566476</v>
      </c>
      <c r="I82" s="9">
        <f t="shared" si="33"/>
        <v>1.4257749413335221</v>
      </c>
      <c r="J82" s="8">
        <f t="shared" si="17"/>
        <v>0.4835435022964476</v>
      </c>
      <c r="K82" s="8">
        <f t="shared" si="18"/>
        <v>0.1905641476491387</v>
      </c>
      <c r="L82" s="8">
        <f t="shared" si="19"/>
        <v>0.3258923500544137</v>
      </c>
      <c r="M82" s="8">
        <f t="shared" si="20"/>
        <v>1</v>
      </c>
      <c r="N82" s="10">
        <f t="shared" si="21"/>
        <v>0.024721506149343486</v>
      </c>
      <c r="O82" s="10">
        <f t="shared" si="22"/>
        <v>-0.03434302759101543</v>
      </c>
      <c r="P82" s="10">
        <f t="shared" si="23"/>
        <v>0.009621521441672054</v>
      </c>
      <c r="Q82">
        <f t="shared" si="24"/>
        <v>0.42437846626225334</v>
      </c>
      <c r="R82" s="4">
        <f t="shared" si="25"/>
        <v>0.2497291836833329</v>
      </c>
    </row>
    <row r="83" spans="1:18" ht="12.75">
      <c r="A83">
        <f t="shared" si="26"/>
        <v>52</v>
      </c>
      <c r="B83" s="4">
        <f t="shared" si="27"/>
        <v>0.4835435022964476</v>
      </c>
      <c r="C83" s="4">
        <f t="shared" si="28"/>
        <v>0.1905641476491387</v>
      </c>
      <c r="D83" s="3">
        <f t="shared" si="29"/>
        <v>0.3258923500544137</v>
      </c>
      <c r="F83" s="3">
        <f t="shared" si="30"/>
        <v>1.512410197055502</v>
      </c>
      <c r="G83" s="3">
        <f t="shared" si="31"/>
        <v>1.2184379758339958</v>
      </c>
      <c r="H83" s="3">
        <f t="shared" si="32"/>
        <v>1.3406412273407804</v>
      </c>
      <c r="I83" s="9">
        <f t="shared" si="33"/>
        <v>1.4004114380791455</v>
      </c>
      <c r="J83" s="8">
        <f t="shared" si="17"/>
        <v>0.5222151888420572</v>
      </c>
      <c r="K83" s="8">
        <f t="shared" si="18"/>
        <v>0.16580169799714592</v>
      </c>
      <c r="L83" s="8">
        <f t="shared" si="19"/>
        <v>0.31198311316079697</v>
      </c>
      <c r="M83" s="8">
        <f t="shared" si="20"/>
        <v>1</v>
      </c>
      <c r="N83" s="10">
        <f t="shared" si="21"/>
        <v>0.038671686545609596</v>
      </c>
      <c r="O83" s="10">
        <f t="shared" si="22"/>
        <v>-0.024762449651992785</v>
      </c>
      <c r="P83" s="10">
        <f t="shared" si="23"/>
        <v>-0.013909236893616728</v>
      </c>
      <c r="Q83">
        <f t="shared" si="24"/>
        <v>0.4385104014544914</v>
      </c>
      <c r="R83" s="4">
        <f t="shared" si="25"/>
        <v>0.24950648538471165</v>
      </c>
    </row>
    <row r="84" spans="1:18" ht="12.75">
      <c r="A84">
        <f t="shared" si="26"/>
        <v>53</v>
      </c>
      <c r="B84" s="4">
        <f t="shared" si="27"/>
        <v>0.5222151888420572</v>
      </c>
      <c r="C84" s="4">
        <f t="shared" si="28"/>
        <v>0.16580169799714592</v>
      </c>
      <c r="D84" s="3">
        <f t="shared" si="29"/>
        <v>0.31198311316079697</v>
      </c>
      <c r="F84" s="3">
        <f t="shared" si="30"/>
        <v>1.498222775424013</v>
      </c>
      <c r="G84" s="3">
        <f t="shared" si="31"/>
        <v>1.262964649515547</v>
      </c>
      <c r="H84" s="3">
        <f t="shared" si="32"/>
        <v>1.2354745070653186</v>
      </c>
      <c r="I84" s="9">
        <f t="shared" si="33"/>
        <v>1.377243555940609</v>
      </c>
      <c r="J84" s="8">
        <f t="shared" si="17"/>
        <v>0.5680873845593518</v>
      </c>
      <c r="K84" s="8">
        <f t="shared" si="18"/>
        <v>0.15204404660077278</v>
      </c>
      <c r="L84" s="8">
        <f t="shared" si="19"/>
        <v>0.27986856883987543</v>
      </c>
      <c r="M84" s="8">
        <f t="shared" si="20"/>
        <v>1</v>
      </c>
      <c r="N84" s="10">
        <f t="shared" si="21"/>
        <v>0.04587219571729462</v>
      </c>
      <c r="O84" s="10">
        <f t="shared" si="22"/>
        <v>-0.013757651396373138</v>
      </c>
      <c r="P84" s="10">
        <f t="shared" si="23"/>
        <v>-0.032114544320921534</v>
      </c>
      <c r="Q84">
        <f t="shared" si="24"/>
        <v>0.4747673230962577</v>
      </c>
      <c r="R84" s="4">
        <f t="shared" si="25"/>
        <v>0.24536410806386688</v>
      </c>
    </row>
    <row r="85" spans="1:18" ht="12.75">
      <c r="A85">
        <f t="shared" si="26"/>
        <v>54</v>
      </c>
      <c r="B85" s="4">
        <f t="shared" si="27"/>
        <v>0.5680873845593518</v>
      </c>
      <c r="C85" s="4">
        <f t="shared" si="28"/>
        <v>0.15204404660077278</v>
      </c>
      <c r="D85" s="3">
        <f t="shared" si="29"/>
        <v>0.27986856883987543</v>
      </c>
      <c r="F85" s="3">
        <f t="shared" si="30"/>
        <v>1.4654659402166728</v>
      </c>
      <c r="G85" s="3">
        <f t="shared" si="31"/>
        <v>1.3310383158909231</v>
      </c>
      <c r="H85" s="3">
        <f t="shared" si="32"/>
        <v>1.1624133635129468</v>
      </c>
      <c r="I85" s="9">
        <f t="shared" si="33"/>
        <v>1.360212129313949</v>
      </c>
      <c r="J85" s="8">
        <f t="shared" si="17"/>
        <v>0.6120462354341716</v>
      </c>
      <c r="K85" s="8">
        <f t="shared" si="18"/>
        <v>0.14878300771424996</v>
      </c>
      <c r="L85" s="8">
        <f t="shared" si="19"/>
        <v>0.23917075685157843</v>
      </c>
      <c r="M85" s="8">
        <f t="shared" si="20"/>
        <v>1</v>
      </c>
      <c r="N85" s="10">
        <f t="shared" si="21"/>
        <v>0.043958850874819766</v>
      </c>
      <c r="O85" s="10">
        <f t="shared" si="22"/>
        <v>-0.0032610388865228213</v>
      </c>
      <c r="P85" s="10">
        <f t="shared" si="23"/>
        <v>-0.040697811988297</v>
      </c>
      <c r="Q85">
        <f t="shared" si="24"/>
        <v>0.5233836020233913</v>
      </c>
      <c r="R85" s="4">
        <f t="shared" si="25"/>
        <v>0.2374456411250303</v>
      </c>
    </row>
    <row r="86" spans="1:18" ht="12.75">
      <c r="A86">
        <f t="shared" si="26"/>
        <v>55</v>
      </c>
      <c r="B86" s="4">
        <f t="shared" si="27"/>
        <v>0.6120462354341716</v>
      </c>
      <c r="C86" s="4">
        <f t="shared" si="28"/>
        <v>0.14878300771424996</v>
      </c>
      <c r="D86" s="3">
        <f t="shared" si="29"/>
        <v>0.23917075685157843</v>
      </c>
      <c r="F86" s="3">
        <f t="shared" si="30"/>
        <v>1.42395417198861</v>
      </c>
      <c r="G86" s="3">
        <f t="shared" si="31"/>
        <v>1.4059671589033451</v>
      </c>
      <c r="H86" s="3">
        <f t="shared" si="32"/>
        <v>1.1252440142736644</v>
      </c>
      <c r="I86" s="9">
        <f t="shared" si="33"/>
        <v>1.3498352755820509</v>
      </c>
      <c r="J86" s="8">
        <f t="shared" si="17"/>
        <v>0.6456534409508661</v>
      </c>
      <c r="K86" s="8">
        <f t="shared" si="18"/>
        <v>0.15497003703573983</v>
      </c>
      <c r="L86" s="8">
        <f t="shared" si="19"/>
        <v>0.1993765220133941</v>
      </c>
      <c r="M86" s="8">
        <f t="shared" si="20"/>
        <v>1</v>
      </c>
      <c r="N86" s="10">
        <f t="shared" si="21"/>
        <v>0.033607205516694494</v>
      </c>
      <c r="O86" s="10">
        <f t="shared" si="22"/>
        <v>0.006187029321489873</v>
      </c>
      <c r="P86" s="10">
        <f t="shared" si="23"/>
        <v>-0.03979423483818434</v>
      </c>
      <c r="Q86">
        <f t="shared" si="24"/>
        <v>0.5718384028474334</v>
      </c>
      <c r="R86" s="4">
        <f t="shared" si="25"/>
        <v>0.22878507513917257</v>
      </c>
    </row>
    <row r="87" spans="1:18" ht="12.75">
      <c r="A87">
        <f t="shared" si="26"/>
        <v>56</v>
      </c>
      <c r="B87" s="4">
        <f t="shared" si="27"/>
        <v>0.6456534409508661</v>
      </c>
      <c r="C87" s="4">
        <f t="shared" si="28"/>
        <v>0.15497003703573983</v>
      </c>
      <c r="D87" s="3">
        <f t="shared" si="29"/>
        <v>0.1993765220133941</v>
      </c>
      <c r="F87" s="3">
        <f t="shared" si="30"/>
        <v>1.383364052453662</v>
      </c>
      <c r="G87" s="3">
        <f t="shared" si="31"/>
        <v>1.4717318907536068</v>
      </c>
      <c r="H87" s="3">
        <f t="shared" si="32"/>
        <v>1.125558758017779</v>
      </c>
      <c r="I87" s="9">
        <f t="shared" si="33"/>
        <v>1.3456580966665073</v>
      </c>
      <c r="J87" s="8">
        <f t="shared" si="17"/>
        <v>0.6637449458870943</v>
      </c>
      <c r="K87" s="8">
        <f t="shared" si="18"/>
        <v>0.1694890746629894</v>
      </c>
      <c r="L87" s="8">
        <f t="shared" si="19"/>
        <v>0.1667659794499163</v>
      </c>
      <c r="M87" s="8">
        <f t="shared" si="20"/>
        <v>1</v>
      </c>
      <c r="N87" s="10">
        <f t="shared" si="21"/>
        <v>0.018091504936228242</v>
      </c>
      <c r="O87" s="10">
        <f t="shared" si="22"/>
        <v>0.01451903762724957</v>
      </c>
      <c r="P87" s="10">
        <f t="shared" si="23"/>
        <v>-0.032610542563477785</v>
      </c>
      <c r="Q87">
        <f t="shared" si="24"/>
        <v>0.6100464278536512</v>
      </c>
      <c r="R87" s="4">
        <f t="shared" si="25"/>
        <v>0.2231875926964325</v>
      </c>
    </row>
    <row r="88" spans="1:18" ht="12.75">
      <c r="A88">
        <f t="shared" si="26"/>
        <v>57</v>
      </c>
      <c r="B88" s="4">
        <f t="shared" si="27"/>
        <v>0.6637449458870943</v>
      </c>
      <c r="C88" s="4">
        <f t="shared" si="28"/>
        <v>0.1694890746629894</v>
      </c>
      <c r="D88" s="3">
        <f t="shared" si="29"/>
        <v>0.1667659794499163</v>
      </c>
      <c r="F88" s="3">
        <f t="shared" si="30"/>
        <v>1.3501012990389145</v>
      </c>
      <c r="G88" s="3">
        <f t="shared" si="31"/>
        <v>1.5180655947871073</v>
      </c>
      <c r="H88" s="3">
        <f t="shared" si="32"/>
        <v>1.1627618696022384</v>
      </c>
      <c r="I88" s="9">
        <f t="shared" si="33"/>
        <v>1.3473275686621007</v>
      </c>
      <c r="J88" s="8">
        <f t="shared" si="17"/>
        <v>0.6651113912576821</v>
      </c>
      <c r="K88" s="8">
        <f t="shared" si="18"/>
        <v>0.19096731850717083</v>
      </c>
      <c r="L88" s="8">
        <f t="shared" si="19"/>
        <v>0.143921290235147</v>
      </c>
      <c r="M88" s="8">
        <f t="shared" si="20"/>
        <v>1</v>
      </c>
      <c r="N88" s="10">
        <f t="shared" si="21"/>
        <v>0.0013664453705878321</v>
      </c>
      <c r="O88" s="10">
        <f t="shared" si="22"/>
        <v>0.021478243844181427</v>
      </c>
      <c r="P88" s="10">
        <f t="shared" si="23"/>
        <v>-0.022844689214769315</v>
      </c>
      <c r="Q88">
        <f t="shared" si="24"/>
        <v>0.6333404812879003</v>
      </c>
      <c r="R88" s="4">
        <f t="shared" si="25"/>
        <v>0.22273822847695268</v>
      </c>
    </row>
    <row r="89" spans="1:18" ht="12.75">
      <c r="A89">
        <f t="shared" si="26"/>
        <v>58</v>
      </c>
      <c r="B89" s="4">
        <f t="shared" si="27"/>
        <v>0.6651113912576821</v>
      </c>
      <c r="C89" s="4">
        <f t="shared" si="28"/>
        <v>0.19096731850717083</v>
      </c>
      <c r="D89" s="3">
        <f t="shared" si="29"/>
        <v>0.143921290235147</v>
      </c>
      <c r="F89" s="3">
        <f t="shared" si="30"/>
        <v>1.32679971603985</v>
      </c>
      <c r="G89" s="3">
        <f t="shared" si="31"/>
        <v>1.541478012446407</v>
      </c>
      <c r="H89" s="3">
        <f t="shared" si="32"/>
        <v>1.2330349895041262</v>
      </c>
      <c r="I89" s="9">
        <f t="shared" si="33"/>
        <v>1.3543015142247306</v>
      </c>
      <c r="J89" s="8">
        <f t="shared" si="17"/>
        <v>0.6516049755439663</v>
      </c>
      <c r="K89" s="8">
        <f t="shared" si="18"/>
        <v>0.21736069810360267</v>
      </c>
      <c r="L89" s="8">
        <f t="shared" si="19"/>
        <v>0.13103432635243095</v>
      </c>
      <c r="M89" s="8">
        <f t="shared" si="20"/>
        <v>1</v>
      </c>
      <c r="N89" s="10">
        <f t="shared" si="21"/>
        <v>-0.013506415713715803</v>
      </c>
      <c r="O89" s="10">
        <f t="shared" si="22"/>
        <v>0.026393379596431843</v>
      </c>
      <c r="P89" s="10">
        <f t="shared" si="23"/>
        <v>-0.01288696388271604</v>
      </c>
      <c r="Q89">
        <f t="shared" si="24"/>
        <v>0.6419497422572557</v>
      </c>
      <c r="R89" s="4">
        <f t="shared" si="25"/>
        <v>0.2270159313903134</v>
      </c>
    </row>
    <row r="90" spans="1:18" ht="12.75">
      <c r="A90">
        <f t="shared" si="26"/>
        <v>59</v>
      </c>
      <c r="B90" s="4">
        <f t="shared" si="27"/>
        <v>0.6516049755439663</v>
      </c>
      <c r="C90" s="4">
        <f t="shared" si="28"/>
        <v>0.21736069810360267</v>
      </c>
      <c r="D90" s="3">
        <f t="shared" si="29"/>
        <v>0.13103432635243095</v>
      </c>
      <c r="F90" s="3">
        <f t="shared" si="30"/>
        <v>1.3136550128794795</v>
      </c>
      <c r="G90" s="3">
        <f t="shared" si="31"/>
        <v>1.5432634435888481</v>
      </c>
      <c r="H90" s="3">
        <f t="shared" si="32"/>
        <v>1.328500925396545</v>
      </c>
      <c r="I90" s="9">
        <f t="shared" si="33"/>
        <v>1.3655081858147013</v>
      </c>
      <c r="J90" s="8">
        <f t="shared" si="17"/>
        <v>0.6268612311758771</v>
      </c>
      <c r="K90" s="8">
        <f t="shared" si="18"/>
        <v>0.24565566354046123</v>
      </c>
      <c r="L90" s="8">
        <f t="shared" si="19"/>
        <v>0.12748310528366166</v>
      </c>
      <c r="M90" s="8">
        <f t="shared" si="20"/>
        <v>1</v>
      </c>
      <c r="N90" s="10">
        <f t="shared" si="21"/>
        <v>-0.024743744368089238</v>
      </c>
      <c r="O90" s="10">
        <f t="shared" si="22"/>
        <v>0.028294965436858555</v>
      </c>
      <c r="P90" s="10">
        <f t="shared" si="23"/>
        <v>-0.003551221068769289</v>
      </c>
      <c r="Q90">
        <f t="shared" si="24"/>
        <v>0.6386106666917977</v>
      </c>
      <c r="R90" s="4">
        <f t="shared" si="25"/>
        <v>0.23390622802454064</v>
      </c>
    </row>
    <row r="91" spans="1:18" ht="12.75">
      <c r="A91">
        <f t="shared" si="26"/>
        <v>60</v>
      </c>
      <c r="B91" s="4">
        <f t="shared" si="27"/>
        <v>0.6268612311758771</v>
      </c>
      <c r="C91" s="4">
        <f t="shared" si="28"/>
        <v>0.24565566354046123</v>
      </c>
      <c r="D91" s="3">
        <f t="shared" si="29"/>
        <v>0.12748310528366166</v>
      </c>
      <c r="F91" s="3">
        <f t="shared" si="30"/>
        <v>1.3100327673893348</v>
      </c>
      <c r="G91" s="3">
        <f t="shared" si="31"/>
        <v>1.526937991078564</v>
      </c>
      <c r="H91" s="3">
        <f t="shared" si="32"/>
        <v>1.4370035076134002</v>
      </c>
      <c r="I91" s="9">
        <f t="shared" si="33"/>
        <v>1.3795033882840335</v>
      </c>
      <c r="J91" s="8">
        <f t="shared" si="17"/>
        <v>0.5952930311160183</v>
      </c>
      <c r="K91" s="8">
        <f t="shared" si="18"/>
        <v>0.2719101443093462</v>
      </c>
      <c r="L91" s="8">
        <f t="shared" si="19"/>
        <v>0.1327968245746356</v>
      </c>
      <c r="M91" s="8">
        <f t="shared" si="20"/>
        <v>1</v>
      </c>
      <c r="N91" s="10">
        <f t="shared" si="21"/>
        <v>-0.03156820005985883</v>
      </c>
      <c r="O91" s="10">
        <f t="shared" si="22"/>
        <v>0.026254480768884952</v>
      </c>
      <c r="P91" s="10">
        <f t="shared" si="23"/>
        <v>0.005313719290973934</v>
      </c>
      <c r="Q91">
        <f t="shared" si="24"/>
        <v>0.6262839372046429</v>
      </c>
      <c r="R91" s="4">
        <f t="shared" si="25"/>
        <v>0.24091923822072148</v>
      </c>
    </row>
    <row r="92" spans="1:18" ht="12.75">
      <c r="A92">
        <f t="shared" si="26"/>
        <v>61</v>
      </c>
      <c r="B92" s="4">
        <f t="shared" si="27"/>
        <v>0.5952930311160183</v>
      </c>
      <c r="C92" s="4">
        <f t="shared" si="28"/>
        <v>0.2719101443093462</v>
      </c>
      <c r="D92" s="3">
        <f t="shared" si="29"/>
        <v>0.1327968245746356</v>
      </c>
      <c r="F92" s="3">
        <f t="shared" si="30"/>
        <v>1.3154527610661282</v>
      </c>
      <c r="G92" s="3">
        <f t="shared" si="31"/>
        <v>1.4964919272833956</v>
      </c>
      <c r="H92" s="3">
        <f t="shared" si="32"/>
        <v>1.5428467589943249</v>
      </c>
      <c r="I92" s="9">
        <f t="shared" si="33"/>
        <v>1.394876347730105</v>
      </c>
      <c r="J92" s="8">
        <f t="shared" si="17"/>
        <v>0.5613973329602325</v>
      </c>
      <c r="K92" s="8">
        <f t="shared" si="18"/>
        <v>0.2917185717340252</v>
      </c>
      <c r="L92" s="8">
        <f t="shared" si="19"/>
        <v>0.14688409530574228</v>
      </c>
      <c r="M92" s="8">
        <f t="shared" si="20"/>
        <v>1</v>
      </c>
      <c r="N92" s="10">
        <f t="shared" si="21"/>
        <v>-0.03389569815578575</v>
      </c>
      <c r="O92" s="10">
        <f t="shared" si="22"/>
        <v>0.01980842742467903</v>
      </c>
      <c r="P92" s="10">
        <f t="shared" si="23"/>
        <v>0.014087270731106688</v>
      </c>
      <c r="Q92">
        <f t="shared" si="24"/>
        <v>0.6068855371888874</v>
      </c>
      <c r="R92" s="4">
        <f t="shared" si="25"/>
        <v>0.2462303675053703</v>
      </c>
    </row>
    <row r="93" spans="1:18" ht="12.75">
      <c r="A93">
        <f t="shared" si="26"/>
        <v>62</v>
      </c>
      <c r="B93" s="4">
        <f t="shared" si="27"/>
        <v>0.5613973329602325</v>
      </c>
      <c r="C93" s="4">
        <f t="shared" si="28"/>
        <v>0.2917185717340252</v>
      </c>
      <c r="D93" s="3">
        <f t="shared" si="29"/>
        <v>0.14688409530574228</v>
      </c>
      <c r="F93" s="3">
        <f t="shared" si="30"/>
        <v>1.3298217772118572</v>
      </c>
      <c r="G93" s="3">
        <f t="shared" si="31"/>
        <v>1.4556121052544757</v>
      </c>
      <c r="H93" s="3">
        <f t="shared" si="32"/>
        <v>1.6287500726634836</v>
      </c>
      <c r="I93" s="9">
        <f t="shared" si="33"/>
        <v>1.4104249642851043</v>
      </c>
      <c r="J93" s="8">
        <f t="shared" si="17"/>
        <v>0.5293145101253776</v>
      </c>
      <c r="K93" s="8">
        <f t="shared" si="18"/>
        <v>0.30106464015887796</v>
      </c>
      <c r="L93" s="8">
        <f t="shared" si="19"/>
        <v>0.16962084971574437</v>
      </c>
      <c r="M93" s="8">
        <f t="shared" si="20"/>
        <v>0.9999999999999998</v>
      </c>
      <c r="N93" s="10">
        <f t="shared" si="21"/>
        <v>-0.032082822834854974</v>
      </c>
      <c r="O93" s="10">
        <f t="shared" si="22"/>
        <v>0.00934606842485275</v>
      </c>
      <c r="P93" s="10">
        <f t="shared" si="23"/>
        <v>0.022736754410002086</v>
      </c>
      <c r="Q93">
        <f t="shared" si="24"/>
        <v>0.5812384907881464</v>
      </c>
      <c r="R93" s="4">
        <f t="shared" si="25"/>
        <v>0.2491406594961093</v>
      </c>
    </row>
    <row r="94" spans="1:18" ht="12.75">
      <c r="A94">
        <f t="shared" si="26"/>
        <v>63</v>
      </c>
      <c r="B94" s="4">
        <f t="shared" si="27"/>
        <v>0.5293145101253776</v>
      </c>
      <c r="C94" s="4">
        <f t="shared" si="28"/>
        <v>0.30106464015887796</v>
      </c>
      <c r="D94" s="3">
        <f t="shared" si="29"/>
        <v>0.16962084971574437</v>
      </c>
      <c r="F94" s="3">
        <f t="shared" si="30"/>
        <v>1.353013266710059</v>
      </c>
      <c r="G94" s="3">
        <f t="shared" si="31"/>
        <v>1.4077320379280196</v>
      </c>
      <c r="H94" s="3">
        <f t="shared" si="32"/>
        <v>1.6789352528506594</v>
      </c>
      <c r="I94" s="9">
        <f t="shared" si="33"/>
        <v>1.4247703181069418</v>
      </c>
      <c r="J94" s="8">
        <f t="shared" si="17"/>
        <v>0.5026561441940544</v>
      </c>
      <c r="K94" s="8">
        <f t="shared" si="18"/>
        <v>0.2974643239354119</v>
      </c>
      <c r="L94" s="8">
        <f t="shared" si="19"/>
        <v>0.19987953187053373</v>
      </c>
      <c r="M94" s="8">
        <f t="shared" si="20"/>
        <v>1</v>
      </c>
      <c r="N94" s="10">
        <f t="shared" si="21"/>
        <v>-0.026658365931323202</v>
      </c>
      <c r="O94" s="10">
        <f t="shared" si="22"/>
        <v>-0.0036003162234660713</v>
      </c>
      <c r="P94" s="10">
        <f t="shared" si="23"/>
        <v>0.030258682154789357</v>
      </c>
      <c r="Q94">
        <f t="shared" si="24"/>
        <v>0.5501275232314459</v>
      </c>
      <c r="R94" s="4">
        <f t="shared" si="25"/>
        <v>0.24999294489802037</v>
      </c>
    </row>
    <row r="95" spans="1:18" ht="12.75">
      <c r="A95">
        <f t="shared" si="26"/>
        <v>64</v>
      </c>
      <c r="B95" s="4">
        <f t="shared" si="27"/>
        <v>0.5026561441940544</v>
      </c>
      <c r="C95" s="4">
        <f t="shared" si="28"/>
        <v>0.2974643239354119</v>
      </c>
      <c r="D95" s="3">
        <f t="shared" si="29"/>
        <v>0.19987953187053373</v>
      </c>
      <c r="F95" s="3">
        <f t="shared" si="30"/>
        <v>1.3838771225079443</v>
      </c>
      <c r="G95" s="3">
        <f t="shared" si="31"/>
        <v>1.356842612717732</v>
      </c>
      <c r="H95" s="3">
        <f t="shared" si="32"/>
        <v>1.6830132257097807</v>
      </c>
      <c r="I95" s="9">
        <f t="shared" si="33"/>
        <v>1.4356265046038323</v>
      </c>
      <c r="J95" s="8">
        <f t="shared" si="17"/>
        <v>0.48453712452889286</v>
      </c>
      <c r="K95" s="8">
        <f t="shared" si="18"/>
        <v>0.28114016367384964</v>
      </c>
      <c r="L95" s="8">
        <f t="shared" si="19"/>
        <v>0.23432271179725744</v>
      </c>
      <c r="M95" s="8">
        <f t="shared" si="20"/>
        <v>1</v>
      </c>
      <c r="N95" s="10">
        <f t="shared" si="21"/>
        <v>-0.018119019665161495</v>
      </c>
      <c r="O95" s="10">
        <f t="shared" si="22"/>
        <v>-0.01632416026156225</v>
      </c>
      <c r="P95" s="10">
        <f t="shared" si="23"/>
        <v>0.034443179926723716</v>
      </c>
      <c r="Q95">
        <f t="shared" si="24"/>
        <v>0.5159163887205774</v>
      </c>
      <c r="R95" s="4">
        <f t="shared" si="25"/>
        <v>0.24976089948216507</v>
      </c>
    </row>
    <row r="96" spans="1:18" ht="12.75">
      <c r="A96">
        <f t="shared" si="26"/>
        <v>65</v>
      </c>
      <c r="B96" s="4">
        <f t="shared" si="27"/>
        <v>0.48453712452889286</v>
      </c>
      <c r="C96" s="4">
        <f t="shared" si="28"/>
        <v>0.28114016367384964</v>
      </c>
      <c r="D96" s="3">
        <f t="shared" si="29"/>
        <v>0.23432271179725744</v>
      </c>
      <c r="F96" s="3">
        <f t="shared" si="30"/>
        <v>1.4190091660332025</v>
      </c>
      <c r="G96" s="3">
        <f t="shared" si="31"/>
        <v>1.3086964101971936</v>
      </c>
      <c r="H96" s="3">
        <f t="shared" si="32"/>
        <v>1.6398516670431065</v>
      </c>
      <c r="I96" s="9">
        <f t="shared" si="33"/>
        <v>1.4397442335188828</v>
      </c>
      <c r="J96" s="8">
        <f aca="true" t="shared" si="34" ref="J96:J127">B96*(F96)/I96</f>
        <v>0.4775588642639648</v>
      </c>
      <c r="K96" s="8">
        <f aca="true" t="shared" si="35" ref="K96:K131">C96*(G96)/I96</f>
        <v>0.25555033623087814</v>
      </c>
      <c r="L96" s="8">
        <f aca="true" t="shared" si="36" ref="L96:L131">D96*(H96)/I96</f>
        <v>0.266890799505157</v>
      </c>
      <c r="M96" s="8">
        <f aca="true" t="shared" si="37" ref="M96:M127">SUM(J96:L96)</f>
        <v>1</v>
      </c>
      <c r="N96" s="10">
        <f aca="true" t="shared" si="38" ref="N96:N131">J96-B96</f>
        <v>-0.006978260264928038</v>
      </c>
      <c r="O96" s="10">
        <f aca="true" t="shared" si="39" ref="O96:O131">K96-C96</f>
        <v>-0.025589827442971502</v>
      </c>
      <c r="P96" s="10">
        <f aca="true" t="shared" si="40" ref="P96:P131">L96-D96</f>
        <v>0.03256808770789954</v>
      </c>
      <c r="Q96">
        <f aca="true" t="shared" si="41" ref="Q96:Q131">J96^2+K96</f>
        <v>0.4836128050679661</v>
      </c>
      <c r="R96" s="4">
        <f aca="true" t="shared" si="42" ref="R96:R127">1-L96-Q96</f>
        <v>0.24949639542687685</v>
      </c>
    </row>
    <row r="97" spans="1:18" ht="12.75">
      <c r="A97">
        <f aca="true" t="shared" si="43" ref="A97:A131">A96+1</f>
        <v>66</v>
      </c>
      <c r="B97" s="4">
        <f aca="true" t="shared" si="44" ref="B97:B131">J96</f>
        <v>0.4775588642639648</v>
      </c>
      <c r="C97" s="4">
        <f aca="true" t="shared" si="45" ref="C97:C131">K96</f>
        <v>0.25555033623087814</v>
      </c>
      <c r="D97" s="3">
        <f aca="true" t="shared" si="46" ref="D97:D131">L96</f>
        <v>0.266890799505157</v>
      </c>
      <c r="F97" s="3">
        <f aca="true" t="shared" si="47" ref="F97:F131">B97*$B$4+C97*$C$4+D97*$D$4+$B$25</f>
        <v>1.4522286154952602</v>
      </c>
      <c r="G97" s="3">
        <f aca="true" t="shared" si="48" ref="G97:G131">$B$5*B97+$C$5*C97+$D$5*D97+$B$26</f>
        <v>1.2712947802946333</v>
      </c>
      <c r="H97" s="3">
        <f aca="true" t="shared" si="49" ref="H97:H131">$B$6*B97+$C$6*C97+$D$6*D97+$B$27</f>
        <v>1.5593362943658278</v>
      </c>
      <c r="I97" s="9">
        <f aca="true" t="shared" si="50" ref="I97:I128">B97*F97+C97*G97+D97*H97</f>
        <v>1.434576967121105</v>
      </c>
      <c r="J97" s="8">
        <f t="shared" si="34"/>
        <v>0.483434952715925</v>
      </c>
      <c r="K97" s="8">
        <f t="shared" si="35"/>
        <v>0.2264638398627154</v>
      </c>
      <c r="L97" s="8">
        <f t="shared" si="36"/>
        <v>0.29010120742135953</v>
      </c>
      <c r="M97" s="8">
        <f t="shared" si="37"/>
        <v>1</v>
      </c>
      <c r="N97" s="10">
        <f t="shared" si="38"/>
        <v>0.005876088451960193</v>
      </c>
      <c r="O97" s="10">
        <f t="shared" si="39"/>
        <v>-0.02908649636816274</v>
      </c>
      <c r="P97" s="10">
        <f t="shared" si="40"/>
        <v>0.023210407916202547</v>
      </c>
      <c r="Q97">
        <f t="shared" si="41"/>
        <v>0.46017319337016405</v>
      </c>
      <c r="R97" s="4">
        <f t="shared" si="42"/>
        <v>0.24972559920847637</v>
      </c>
    </row>
    <row r="98" spans="1:18" ht="12.75">
      <c r="A98">
        <f t="shared" si="43"/>
        <v>67</v>
      </c>
      <c r="B98" s="4">
        <f t="shared" si="44"/>
        <v>0.483434952715925</v>
      </c>
      <c r="C98" s="4">
        <f t="shared" si="45"/>
        <v>0.2264638398627154</v>
      </c>
      <c r="D98" s="3">
        <f t="shared" si="46"/>
        <v>0.29010120742135953</v>
      </c>
      <c r="F98" s="3">
        <f t="shared" si="47"/>
        <v>1.4759032315697866</v>
      </c>
      <c r="G98" s="3">
        <f t="shared" si="48"/>
        <v>1.2533190825220717</v>
      </c>
      <c r="H98" s="3">
        <f t="shared" si="49"/>
        <v>1.4595343383160329</v>
      </c>
      <c r="I98" s="9">
        <f t="shared" si="50"/>
        <v>1.420747334786801</v>
      </c>
      <c r="J98" s="8">
        <f t="shared" si="34"/>
        <v>0.5022027432304069</v>
      </c>
      <c r="K98" s="8">
        <f t="shared" si="35"/>
        <v>0.19977616360882064</v>
      </c>
      <c r="L98" s="8">
        <f t="shared" si="36"/>
        <v>0.2980210931607723</v>
      </c>
      <c r="M98" s="8">
        <f t="shared" si="37"/>
        <v>0.9999999999999999</v>
      </c>
      <c r="N98" s="10">
        <f t="shared" si="38"/>
        <v>0.018767790514481908</v>
      </c>
      <c r="O98" s="10">
        <f t="shared" si="39"/>
        <v>-0.02668767625389476</v>
      </c>
      <c r="P98" s="10">
        <f t="shared" si="40"/>
        <v>0.007919885739412769</v>
      </c>
      <c r="Q98">
        <f t="shared" si="41"/>
        <v>0.4519837589169666</v>
      </c>
      <c r="R98" s="4">
        <f t="shared" si="42"/>
        <v>0.24999514792226107</v>
      </c>
    </row>
    <row r="99" spans="1:18" ht="12.75">
      <c r="A99">
        <f t="shared" si="43"/>
        <v>68</v>
      </c>
      <c r="B99" s="4">
        <f t="shared" si="44"/>
        <v>0.5022027432304069</v>
      </c>
      <c r="C99" s="4">
        <f t="shared" si="45"/>
        <v>0.19977616360882064</v>
      </c>
      <c r="D99" s="3">
        <f t="shared" si="46"/>
        <v>0.2980210931607723</v>
      </c>
      <c r="F99" s="3">
        <f t="shared" si="47"/>
        <v>1.4839815150239877</v>
      </c>
      <c r="G99" s="3">
        <f t="shared" si="48"/>
        <v>1.2605955865662508</v>
      </c>
      <c r="H99" s="3">
        <f t="shared" si="49"/>
        <v>1.359937455606952</v>
      </c>
      <c r="I99" s="9">
        <f t="shared" si="50"/>
        <v>1.4023865850449417</v>
      </c>
      <c r="J99" s="8">
        <f t="shared" si="34"/>
        <v>0.5314223593520605</v>
      </c>
      <c r="K99" s="8">
        <f t="shared" si="35"/>
        <v>0.17957740956167662</v>
      </c>
      <c r="L99" s="8">
        <f t="shared" si="36"/>
        <v>0.28900023108626277</v>
      </c>
      <c r="M99" s="8">
        <f t="shared" si="37"/>
        <v>0.9999999999999998</v>
      </c>
      <c r="N99" s="10">
        <f t="shared" si="38"/>
        <v>0.02921961612165358</v>
      </c>
      <c r="O99" s="10">
        <f t="shared" si="39"/>
        <v>-0.020198754047144024</v>
      </c>
      <c r="P99" s="10">
        <f t="shared" si="40"/>
        <v>-0.009020862074509528</v>
      </c>
      <c r="Q99">
        <f t="shared" si="41"/>
        <v>0.46198713358098714</v>
      </c>
      <c r="R99" s="4">
        <f t="shared" si="42"/>
        <v>0.24901263533275014</v>
      </c>
    </row>
    <row r="100" spans="1:18" ht="12.75">
      <c r="A100">
        <f t="shared" si="43"/>
        <v>69</v>
      </c>
      <c r="B100" s="4">
        <f t="shared" si="44"/>
        <v>0.5314223593520605</v>
      </c>
      <c r="C100" s="4">
        <f t="shared" si="45"/>
        <v>0.17957740956167662</v>
      </c>
      <c r="D100" s="3">
        <f t="shared" si="46"/>
        <v>0.28900023108626277</v>
      </c>
      <c r="F100" s="3">
        <f t="shared" si="47"/>
        <v>1.4747802357079878</v>
      </c>
      <c r="G100" s="3">
        <f t="shared" si="48"/>
        <v>1.2927846617103695</v>
      </c>
      <c r="H100" s="3">
        <f t="shared" si="49"/>
        <v>1.2755478100379132</v>
      </c>
      <c r="I100" s="9">
        <f t="shared" si="50"/>
        <v>1.3845197249192767</v>
      </c>
      <c r="J100" s="8">
        <f t="shared" si="34"/>
        <v>0.5660671915897924</v>
      </c>
      <c r="K100" s="8">
        <f t="shared" si="35"/>
        <v>0.16767902724141556</v>
      </c>
      <c r="L100" s="8">
        <f t="shared" si="36"/>
        <v>0.26625378116879206</v>
      </c>
      <c r="M100" s="8">
        <f t="shared" si="37"/>
        <v>1</v>
      </c>
      <c r="N100" s="10">
        <f t="shared" si="38"/>
        <v>0.03464483223773185</v>
      </c>
      <c r="O100" s="10">
        <f t="shared" si="39"/>
        <v>-0.011898382320261053</v>
      </c>
      <c r="P100" s="10">
        <f t="shared" si="40"/>
        <v>-0.022746449917470712</v>
      </c>
      <c r="Q100">
        <f t="shared" si="41"/>
        <v>0.48811109263577024</v>
      </c>
      <c r="R100" s="4">
        <f t="shared" si="42"/>
        <v>0.2456351261954377</v>
      </c>
    </row>
    <row r="101" spans="1:18" ht="12.75">
      <c r="A101">
        <f t="shared" si="43"/>
        <v>70</v>
      </c>
      <c r="B101" s="4">
        <f t="shared" si="44"/>
        <v>0.5660671915897924</v>
      </c>
      <c r="C101" s="4">
        <f t="shared" si="45"/>
        <v>0.16767902724141556</v>
      </c>
      <c r="D101" s="3">
        <f t="shared" si="46"/>
        <v>0.26625378116879206</v>
      </c>
      <c r="F101" s="3">
        <f t="shared" si="47"/>
        <v>1.4515788567921677</v>
      </c>
      <c r="G101" s="3">
        <f t="shared" si="48"/>
        <v>1.3427238090699238</v>
      </c>
      <c r="H101" s="3">
        <f t="shared" si="49"/>
        <v>1.21537726521521</v>
      </c>
      <c r="I101" s="9">
        <f t="shared" si="50"/>
        <v>1.370436581404332</v>
      </c>
      <c r="J101" s="8">
        <f t="shared" si="34"/>
        <v>0.5995835035237088</v>
      </c>
      <c r="K101" s="8">
        <f t="shared" si="35"/>
        <v>0.16428824596028938</v>
      </c>
      <c r="L101" s="8">
        <f t="shared" si="36"/>
        <v>0.23612825051600198</v>
      </c>
      <c r="M101" s="8">
        <f t="shared" si="37"/>
        <v>1.0000000000000002</v>
      </c>
      <c r="N101" s="10">
        <f t="shared" si="38"/>
        <v>0.033516311933916465</v>
      </c>
      <c r="O101" s="10">
        <f t="shared" si="39"/>
        <v>-0.0033907812811261873</v>
      </c>
      <c r="P101" s="10">
        <f t="shared" si="40"/>
        <v>-0.030125530652790083</v>
      </c>
      <c r="Q101">
        <f t="shared" si="41"/>
        <v>0.5237886236580547</v>
      </c>
      <c r="R101" s="4">
        <f t="shared" si="42"/>
        <v>0.24008312582594338</v>
      </c>
    </row>
    <row r="102" spans="1:18" ht="12.75">
      <c r="A102">
        <f t="shared" si="43"/>
        <v>71</v>
      </c>
      <c r="B102" s="4">
        <f t="shared" si="44"/>
        <v>0.5995835035237088</v>
      </c>
      <c r="C102" s="4">
        <f t="shared" si="45"/>
        <v>0.16428824596028938</v>
      </c>
      <c r="D102" s="3">
        <f t="shared" si="46"/>
        <v>0.23612825051600198</v>
      </c>
      <c r="F102" s="3">
        <f t="shared" si="47"/>
        <v>1.420850815526322</v>
      </c>
      <c r="G102" s="3">
        <f t="shared" si="48"/>
        <v>1.3989695020648334</v>
      </c>
      <c r="H102" s="3">
        <f t="shared" si="49"/>
        <v>1.1840439920143326</v>
      </c>
      <c r="I102" s="9">
        <f t="shared" si="50"/>
        <v>1.3613391919722893</v>
      </c>
      <c r="J102" s="8">
        <f t="shared" si="34"/>
        <v>0.6257945962192883</v>
      </c>
      <c r="K102" s="8">
        <f t="shared" si="35"/>
        <v>0.1688295224301816</v>
      </c>
      <c r="L102" s="8">
        <f t="shared" si="36"/>
        <v>0.20537588135053006</v>
      </c>
      <c r="M102" s="8">
        <f t="shared" si="37"/>
        <v>1</v>
      </c>
      <c r="N102" s="10">
        <f t="shared" si="38"/>
        <v>0.02621109269557953</v>
      </c>
      <c r="O102" s="10">
        <f t="shared" si="39"/>
        <v>0.004541276469892219</v>
      </c>
      <c r="P102" s="10">
        <f t="shared" si="40"/>
        <v>-0.030752369165471916</v>
      </c>
      <c r="Q102">
        <f t="shared" si="41"/>
        <v>0.5604483990874437</v>
      </c>
      <c r="R102" s="4">
        <f t="shared" si="42"/>
        <v>0.2341757195620262</v>
      </c>
    </row>
    <row r="103" spans="1:18" ht="12.75">
      <c r="A103">
        <f t="shared" si="43"/>
        <v>72</v>
      </c>
      <c r="B103" s="4">
        <f t="shared" si="44"/>
        <v>0.6257945962192883</v>
      </c>
      <c r="C103" s="4">
        <f t="shared" si="45"/>
        <v>0.1688295224301816</v>
      </c>
      <c r="D103" s="3">
        <f t="shared" si="46"/>
        <v>0.20537588135053006</v>
      </c>
      <c r="F103" s="3">
        <f t="shared" si="47"/>
        <v>1.3894833989775406</v>
      </c>
      <c r="G103" s="3">
        <f t="shared" si="48"/>
        <v>1.4499834408959629</v>
      </c>
      <c r="H103" s="3">
        <f t="shared" si="49"/>
        <v>1.1833489615123278</v>
      </c>
      <c r="I103" s="9">
        <f t="shared" si="50"/>
        <v>1.35736255039052</v>
      </c>
      <c r="J103" s="8">
        <f t="shared" si="34"/>
        <v>0.6406035015231457</v>
      </c>
      <c r="K103" s="8">
        <f t="shared" si="35"/>
        <v>0.18034976122459445</v>
      </c>
      <c r="L103" s="8">
        <f t="shared" si="36"/>
        <v>0.17904673725225986</v>
      </c>
      <c r="M103" s="8">
        <f t="shared" si="37"/>
        <v>1</v>
      </c>
      <c r="N103" s="10">
        <f t="shared" si="38"/>
        <v>0.014808905303857367</v>
      </c>
      <c r="O103" s="10">
        <f t="shared" si="39"/>
        <v>0.011520238794412857</v>
      </c>
      <c r="P103" s="10">
        <f t="shared" si="40"/>
        <v>-0.026329144098270196</v>
      </c>
      <c r="Q103">
        <f t="shared" si="41"/>
        <v>0.5907226073883094</v>
      </c>
      <c r="R103" s="4">
        <f t="shared" si="42"/>
        <v>0.23023065535943077</v>
      </c>
    </row>
    <row r="104" spans="1:18" ht="12.75">
      <c r="A104">
        <f t="shared" si="43"/>
        <v>73</v>
      </c>
      <c r="B104" s="4">
        <f t="shared" si="44"/>
        <v>0.6406035015231457</v>
      </c>
      <c r="C104" s="4">
        <f t="shared" si="45"/>
        <v>0.18034976122459445</v>
      </c>
      <c r="D104" s="3">
        <f t="shared" si="46"/>
        <v>0.17904673725225986</v>
      </c>
      <c r="F104" s="3">
        <f t="shared" si="47"/>
        <v>1.362627671997305</v>
      </c>
      <c r="G104" s="3">
        <f t="shared" si="48"/>
        <v>1.4875541389230584</v>
      </c>
      <c r="H104" s="3">
        <f t="shared" si="49"/>
        <v>1.2125956087395202</v>
      </c>
      <c r="I104" s="9">
        <f t="shared" si="50"/>
        <v>1.358295379068466</v>
      </c>
      <c r="J104" s="8">
        <f t="shared" si="34"/>
        <v>0.6426467110213194</v>
      </c>
      <c r="K104" s="8">
        <f t="shared" si="35"/>
        <v>0.19751229216977842</v>
      </c>
      <c r="L104" s="8">
        <f t="shared" si="36"/>
        <v>0.159840996808902</v>
      </c>
      <c r="M104" s="8">
        <f t="shared" si="37"/>
        <v>0.9999999999999998</v>
      </c>
      <c r="N104" s="10">
        <f t="shared" si="38"/>
        <v>0.0020432094981737148</v>
      </c>
      <c r="O104" s="10">
        <f t="shared" si="39"/>
        <v>0.017162530945183968</v>
      </c>
      <c r="P104" s="10">
        <f t="shared" si="40"/>
        <v>-0.019205740443357877</v>
      </c>
      <c r="Q104">
        <f t="shared" si="41"/>
        <v>0.6105070873562977</v>
      </c>
      <c r="R104" s="4">
        <f t="shared" si="42"/>
        <v>0.22965191583480038</v>
      </c>
    </row>
    <row r="105" spans="1:18" ht="12.75">
      <c r="A105">
        <f t="shared" si="43"/>
        <v>74</v>
      </c>
      <c r="B105" s="4">
        <f t="shared" si="44"/>
        <v>0.6426467110213194</v>
      </c>
      <c r="C105" s="4">
        <f t="shared" si="45"/>
        <v>0.19751229216977842</v>
      </c>
      <c r="D105" s="3">
        <f t="shared" si="46"/>
        <v>0.159840996808902</v>
      </c>
      <c r="F105" s="3">
        <f t="shared" si="47"/>
        <v>1.3430378167450798</v>
      </c>
      <c r="G105" s="3">
        <f t="shared" si="48"/>
        <v>1.507952714934758</v>
      </c>
      <c r="H105" s="3">
        <f t="shared" si="49"/>
        <v>1.2681776604691748</v>
      </c>
      <c r="I105" s="9">
        <f t="shared" si="50"/>
        <v>1.3636448142990578</v>
      </c>
      <c r="J105" s="8">
        <f t="shared" si="34"/>
        <v>0.6329352237900234</v>
      </c>
      <c r="K105" s="8">
        <f t="shared" si="35"/>
        <v>0.2184140577423749</v>
      </c>
      <c r="L105" s="8">
        <f t="shared" si="36"/>
        <v>0.14865071846760164</v>
      </c>
      <c r="M105" s="8">
        <f t="shared" si="37"/>
        <v>1</v>
      </c>
      <c r="N105" s="10">
        <f t="shared" si="38"/>
        <v>-0.009711487231296001</v>
      </c>
      <c r="O105" s="10">
        <f t="shared" si="39"/>
        <v>0.020901765572596487</v>
      </c>
      <c r="P105" s="10">
        <f t="shared" si="40"/>
        <v>-0.011190278341300347</v>
      </c>
      <c r="Q105">
        <f t="shared" si="41"/>
        <v>0.619021055256502</v>
      </c>
      <c r="R105" s="4">
        <f t="shared" si="42"/>
        <v>0.23232822627589644</v>
      </c>
    </row>
    <row r="106" spans="1:18" ht="12.75">
      <c r="A106">
        <f t="shared" si="43"/>
        <v>75</v>
      </c>
      <c r="B106" s="4">
        <f t="shared" si="44"/>
        <v>0.6329352237900234</v>
      </c>
      <c r="C106" s="4">
        <f t="shared" si="45"/>
        <v>0.2184140577423749</v>
      </c>
      <c r="D106" s="3">
        <f t="shared" si="46"/>
        <v>0.14865071846760164</v>
      </c>
      <c r="F106" s="3">
        <f t="shared" si="47"/>
        <v>1.3316237328369536</v>
      </c>
      <c r="G106" s="3">
        <f t="shared" si="48"/>
        <v>1.511116427089172</v>
      </c>
      <c r="H106" s="3">
        <f t="shared" si="49"/>
        <v>1.3431893968532467</v>
      </c>
      <c r="I106" s="9">
        <f t="shared" si="50"/>
        <v>1.3725467047892688</v>
      </c>
      <c r="J106" s="8">
        <f t="shared" si="34"/>
        <v>0.6140640332356967</v>
      </c>
      <c r="K106" s="8">
        <f t="shared" si="35"/>
        <v>0.24046472838414568</v>
      </c>
      <c r="L106" s="8">
        <f t="shared" si="36"/>
        <v>0.14547123838015766</v>
      </c>
      <c r="M106" s="8">
        <f t="shared" si="37"/>
        <v>1</v>
      </c>
      <c r="N106" s="10">
        <f t="shared" si="38"/>
        <v>-0.018871190554326733</v>
      </c>
      <c r="O106" s="10">
        <f t="shared" si="39"/>
        <v>0.02205067064177077</v>
      </c>
      <c r="P106" s="10">
        <f t="shared" si="40"/>
        <v>-0.003179480087443981</v>
      </c>
      <c r="Q106">
        <f t="shared" si="41"/>
        <v>0.6175393652978365</v>
      </c>
      <c r="R106" s="4">
        <f t="shared" si="42"/>
        <v>0.23698939632200589</v>
      </c>
    </row>
    <row r="107" spans="1:18" ht="12.75">
      <c r="A107">
        <f t="shared" si="43"/>
        <v>76</v>
      </c>
      <c r="B107" s="4">
        <f t="shared" si="44"/>
        <v>0.6140640332356967</v>
      </c>
      <c r="C107" s="4">
        <f t="shared" si="45"/>
        <v>0.24046472838414568</v>
      </c>
      <c r="D107" s="3">
        <f t="shared" si="46"/>
        <v>0.14547123838015766</v>
      </c>
      <c r="F107" s="3">
        <f t="shared" si="47"/>
        <v>1.3283806631477608</v>
      </c>
      <c r="G107" s="3">
        <f t="shared" si="48"/>
        <v>1.4991258266911434</v>
      </c>
      <c r="H107" s="3">
        <f t="shared" si="49"/>
        <v>1.4274998310101041</v>
      </c>
      <c r="I107" s="9">
        <f t="shared" si="50"/>
        <v>1.3838578406182727</v>
      </c>
      <c r="J107" s="8">
        <f t="shared" si="34"/>
        <v>0.589446953106386</v>
      </c>
      <c r="K107" s="8">
        <f t="shared" si="35"/>
        <v>0.2604941592612484</v>
      </c>
      <c r="L107" s="8">
        <f t="shared" si="36"/>
        <v>0.15005888763236572</v>
      </c>
      <c r="M107" s="8">
        <f t="shared" si="37"/>
        <v>1</v>
      </c>
      <c r="N107" s="10">
        <f t="shared" si="38"/>
        <v>-0.024617080129310742</v>
      </c>
      <c r="O107" s="10">
        <f t="shared" si="39"/>
        <v>0.02002943087710274</v>
      </c>
      <c r="P107" s="10">
        <f t="shared" si="40"/>
        <v>0.004587649252208059</v>
      </c>
      <c r="Q107">
        <f t="shared" si="41"/>
        <v>0.6079418697876504</v>
      </c>
      <c r="R107" s="4">
        <f t="shared" si="42"/>
        <v>0.24199924257998384</v>
      </c>
    </row>
    <row r="108" spans="1:18" ht="12.75">
      <c r="A108">
        <f t="shared" si="43"/>
        <v>77</v>
      </c>
      <c r="B108" s="4">
        <f t="shared" si="44"/>
        <v>0.589446953106386</v>
      </c>
      <c r="C108" s="4">
        <f t="shared" si="45"/>
        <v>0.2604941592612484</v>
      </c>
      <c r="D108" s="3">
        <f t="shared" si="46"/>
        <v>0.15005888763236572</v>
      </c>
      <c r="F108" s="3">
        <f t="shared" si="47"/>
        <v>1.333060065385013</v>
      </c>
      <c r="G108" s="3">
        <f t="shared" si="48"/>
        <v>1.4749500292682873</v>
      </c>
      <c r="H108" s="3">
        <f t="shared" si="49"/>
        <v>1.5085674952909007</v>
      </c>
      <c r="I108" s="9">
        <f t="shared" si="50"/>
        <v>1.3963580219372886</v>
      </c>
      <c r="J108" s="8">
        <f t="shared" si="34"/>
        <v>0.5627268805738168</v>
      </c>
      <c r="K108" s="8">
        <f t="shared" si="35"/>
        <v>0.2751556991763045</v>
      </c>
      <c r="L108" s="8">
        <f t="shared" si="36"/>
        <v>0.16211742024987863</v>
      </c>
      <c r="M108" s="8">
        <f t="shared" si="37"/>
        <v>0.9999999999999999</v>
      </c>
      <c r="N108" s="10">
        <f t="shared" si="38"/>
        <v>-0.02672007253256914</v>
      </c>
      <c r="O108" s="10">
        <f t="shared" si="39"/>
        <v>0.014661539915056088</v>
      </c>
      <c r="P108" s="10">
        <f t="shared" si="40"/>
        <v>0.012058532617512913</v>
      </c>
      <c r="Q108">
        <f t="shared" si="41"/>
        <v>0.5918172412966431</v>
      </c>
      <c r="R108" s="4">
        <f t="shared" si="42"/>
        <v>0.24606533845347822</v>
      </c>
    </row>
    <row r="109" spans="1:18" ht="12.75">
      <c r="A109">
        <f t="shared" si="43"/>
        <v>78</v>
      </c>
      <c r="B109" s="4">
        <f t="shared" si="44"/>
        <v>0.5627268805738168</v>
      </c>
      <c r="C109" s="4">
        <f t="shared" si="45"/>
        <v>0.2751556991763045</v>
      </c>
      <c r="D109" s="3">
        <f t="shared" si="46"/>
        <v>0.16211742024987863</v>
      </c>
      <c r="F109" s="3">
        <f t="shared" si="47"/>
        <v>1.3453597686548762</v>
      </c>
      <c r="G109" s="3">
        <f t="shared" si="48"/>
        <v>1.441792784874922</v>
      </c>
      <c r="H109" s="3">
        <f t="shared" si="49"/>
        <v>1.5731292359292777</v>
      </c>
      <c r="I109" s="9">
        <f t="shared" si="50"/>
        <v>1.4088192611027979</v>
      </c>
      <c r="J109" s="8">
        <f t="shared" si="34"/>
        <v>0.5373791562673906</v>
      </c>
      <c r="K109" s="8">
        <f t="shared" si="35"/>
        <v>0.2815957395976168</v>
      </c>
      <c r="L109" s="8">
        <f t="shared" si="36"/>
        <v>0.1810251041349925</v>
      </c>
      <c r="M109" s="8">
        <f t="shared" si="37"/>
        <v>0.9999999999999999</v>
      </c>
      <c r="N109" s="10">
        <f t="shared" si="38"/>
        <v>-0.025347724306426178</v>
      </c>
      <c r="O109" s="10">
        <f t="shared" si="39"/>
        <v>0.006440040421312299</v>
      </c>
      <c r="P109" s="10">
        <f t="shared" si="40"/>
        <v>0.01890768388511388</v>
      </c>
      <c r="Q109">
        <f t="shared" si="41"/>
        <v>0.5703720971882694</v>
      </c>
      <c r="R109" s="4">
        <f t="shared" si="42"/>
        <v>0.24860279867673807</v>
      </c>
    </row>
    <row r="110" spans="1:18" ht="12.75">
      <c r="A110">
        <f t="shared" si="43"/>
        <v>79</v>
      </c>
      <c r="B110" s="4">
        <f t="shared" si="44"/>
        <v>0.5373791562673906</v>
      </c>
      <c r="C110" s="4">
        <f t="shared" si="45"/>
        <v>0.2815957395976168</v>
      </c>
      <c r="D110" s="3">
        <f t="shared" si="46"/>
        <v>0.1810251041349925</v>
      </c>
      <c r="F110" s="3">
        <f t="shared" si="47"/>
        <v>1.3646456062176922</v>
      </c>
      <c r="G110" s="3">
        <f t="shared" si="48"/>
        <v>1.4030417982740246</v>
      </c>
      <c r="H110" s="3">
        <f t="shared" si="49"/>
        <v>1.609654404307677</v>
      </c>
      <c r="I110" s="9">
        <f t="shared" si="50"/>
        <v>1.419810553505756</v>
      </c>
      <c r="J110" s="8">
        <f t="shared" si="34"/>
        <v>0.5164999673108095</v>
      </c>
      <c r="K110" s="8">
        <f t="shared" si="35"/>
        <v>0.27826993671500594</v>
      </c>
      <c r="L110" s="8">
        <f t="shared" si="36"/>
        <v>0.2052300959741847</v>
      </c>
      <c r="M110" s="8">
        <f t="shared" si="37"/>
        <v>1</v>
      </c>
      <c r="N110" s="10">
        <f t="shared" si="38"/>
        <v>-0.02087918895658114</v>
      </c>
      <c r="O110" s="10">
        <f t="shared" si="39"/>
        <v>-0.003325802882610862</v>
      </c>
      <c r="P110" s="10">
        <f t="shared" si="40"/>
        <v>0.024204991839192197</v>
      </c>
      <c r="Q110">
        <f t="shared" si="41"/>
        <v>0.5450421529470733</v>
      </c>
      <c r="R110" s="4">
        <f t="shared" si="42"/>
        <v>0.249727751078742</v>
      </c>
    </row>
    <row r="111" spans="1:18" ht="12.75">
      <c r="A111">
        <f t="shared" si="43"/>
        <v>80</v>
      </c>
      <c r="B111" s="4">
        <f t="shared" si="44"/>
        <v>0.5164999673108095</v>
      </c>
      <c r="C111" s="4">
        <f t="shared" si="45"/>
        <v>0.27826993671500594</v>
      </c>
      <c r="D111" s="3">
        <f t="shared" si="46"/>
        <v>0.2052300959741847</v>
      </c>
      <c r="F111" s="3">
        <f t="shared" si="47"/>
        <v>1.3893346978936685</v>
      </c>
      <c r="G111" s="3">
        <f t="shared" si="48"/>
        <v>1.3626901700818692</v>
      </c>
      <c r="H111" s="3">
        <f t="shared" si="49"/>
        <v>1.6111735101401838</v>
      </c>
      <c r="I111" s="9">
        <f t="shared" si="50"/>
        <v>1.4274483275538294</v>
      </c>
      <c r="J111" s="8">
        <f t="shared" si="34"/>
        <v>0.502709143437483</v>
      </c>
      <c r="K111" s="8">
        <f t="shared" si="35"/>
        <v>0.26564583815139386</v>
      </c>
      <c r="L111" s="8">
        <f t="shared" si="36"/>
        <v>0.23164501841112328</v>
      </c>
      <c r="M111" s="8">
        <f t="shared" si="37"/>
        <v>1</v>
      </c>
      <c r="N111" s="10">
        <f t="shared" si="38"/>
        <v>-0.01379082387332653</v>
      </c>
      <c r="O111" s="10">
        <f t="shared" si="39"/>
        <v>-0.012624098563612074</v>
      </c>
      <c r="P111" s="10">
        <f t="shared" si="40"/>
        <v>0.026414922436938576</v>
      </c>
      <c r="Q111">
        <f t="shared" si="41"/>
        <v>0.5183623210470416</v>
      </c>
      <c r="R111" s="4">
        <f t="shared" si="42"/>
        <v>0.2499926605418351</v>
      </c>
    </row>
    <row r="112" spans="1:18" ht="12.75">
      <c r="A112">
        <f t="shared" si="43"/>
        <v>81</v>
      </c>
      <c r="B112" s="4">
        <f t="shared" si="44"/>
        <v>0.502709143437483</v>
      </c>
      <c r="C112" s="4">
        <f t="shared" si="45"/>
        <v>0.26564583815139386</v>
      </c>
      <c r="D112" s="3">
        <f t="shared" si="46"/>
        <v>0.23164501841112328</v>
      </c>
      <c r="F112" s="3">
        <f t="shared" si="47"/>
        <v>1.4162779187793457</v>
      </c>
      <c r="G112" s="3">
        <f t="shared" si="48"/>
        <v>1.325850131762319</v>
      </c>
      <c r="H112" s="3">
        <f t="shared" si="49"/>
        <v>1.577662238218624</v>
      </c>
      <c r="I112" s="9">
        <f t="shared" si="50"/>
        <v>1.4296400271528105</v>
      </c>
      <c r="J112" s="8">
        <f t="shared" si="34"/>
        <v>0.4980105802136196</v>
      </c>
      <c r="K112" s="8">
        <f t="shared" si="35"/>
        <v>0.2463603164613205</v>
      </c>
      <c r="L112" s="8">
        <f t="shared" si="36"/>
        <v>0.25562910332505984</v>
      </c>
      <c r="M112" s="8">
        <f t="shared" si="37"/>
        <v>0.9999999999999999</v>
      </c>
      <c r="N112" s="10">
        <f t="shared" si="38"/>
        <v>-0.004698563223863361</v>
      </c>
      <c r="O112" s="10">
        <f t="shared" si="39"/>
        <v>-0.01928552169007336</v>
      </c>
      <c r="P112" s="10">
        <f t="shared" si="40"/>
        <v>0.023984084913936554</v>
      </c>
      <c r="Q112">
        <f t="shared" si="41"/>
        <v>0.4943748544660266</v>
      </c>
      <c r="R112" s="4">
        <f t="shared" si="42"/>
        <v>0.24999604220891358</v>
      </c>
    </row>
    <row r="113" spans="1:18" ht="12.75">
      <c r="A113">
        <f t="shared" si="43"/>
        <v>82</v>
      </c>
      <c r="B113" s="4">
        <f t="shared" si="44"/>
        <v>0.4980105802136196</v>
      </c>
      <c r="C113" s="4">
        <f t="shared" si="45"/>
        <v>0.2463603164613205</v>
      </c>
      <c r="D113" s="3">
        <f t="shared" si="46"/>
        <v>0.25562910332505984</v>
      </c>
      <c r="F113" s="3">
        <f t="shared" si="47"/>
        <v>1.4407416853915609</v>
      </c>
      <c r="G113" s="3">
        <f t="shared" si="48"/>
        <v>1.298658830222312</v>
      </c>
      <c r="H113" s="3">
        <f t="shared" si="49"/>
        <v>1.5166462993587992</v>
      </c>
      <c r="I113" s="9">
        <f t="shared" si="50"/>
        <v>1.4251415366350166</v>
      </c>
      <c r="J113" s="8">
        <f t="shared" si="34"/>
        <v>0.5034619960442249</v>
      </c>
      <c r="K113" s="8">
        <f t="shared" si="35"/>
        <v>0.22449559721926363</v>
      </c>
      <c r="L113" s="8">
        <f t="shared" si="36"/>
        <v>0.2720424067365115</v>
      </c>
      <c r="M113" s="8">
        <f t="shared" si="37"/>
        <v>1</v>
      </c>
      <c r="N113" s="10">
        <f t="shared" si="38"/>
        <v>0.005451415830605322</v>
      </c>
      <c r="O113" s="10">
        <f t="shared" si="39"/>
        <v>-0.02186471924205688</v>
      </c>
      <c r="P113" s="10">
        <f t="shared" si="40"/>
        <v>0.01641330341145164</v>
      </c>
      <c r="Q113">
        <f t="shared" si="41"/>
        <v>0.4779695786800988</v>
      </c>
      <c r="R113" s="4">
        <f t="shared" si="42"/>
        <v>0.2499880145833897</v>
      </c>
    </row>
    <row r="114" spans="1:18" ht="12.75">
      <c r="A114">
        <f t="shared" si="43"/>
        <v>83</v>
      </c>
      <c r="B114" s="4">
        <f t="shared" si="44"/>
        <v>0.5034619960442249</v>
      </c>
      <c r="C114" s="4">
        <f t="shared" si="45"/>
        <v>0.22449559721926363</v>
      </c>
      <c r="D114" s="3">
        <f t="shared" si="46"/>
        <v>0.2720424067365115</v>
      </c>
      <c r="F114" s="3">
        <f t="shared" si="47"/>
        <v>1.4574832548712415</v>
      </c>
      <c r="G114" s="3">
        <f t="shared" si="48"/>
        <v>1.2869841654538081</v>
      </c>
      <c r="H114" s="3">
        <f t="shared" si="49"/>
        <v>1.4410032291692276</v>
      </c>
      <c r="I114" s="9">
        <f t="shared" si="50"/>
        <v>1.4147236941120789</v>
      </c>
      <c r="J114" s="8">
        <f t="shared" si="34"/>
        <v>0.5186789701426858</v>
      </c>
      <c r="K114" s="8">
        <f t="shared" si="35"/>
        <v>0.20422523496125097</v>
      </c>
      <c r="L114" s="8">
        <f t="shared" si="36"/>
        <v>0.2770957948960632</v>
      </c>
      <c r="M114" s="8">
        <f t="shared" si="37"/>
        <v>1</v>
      </c>
      <c r="N114" s="10">
        <f t="shared" si="38"/>
        <v>0.0152169740984609</v>
      </c>
      <c r="O114" s="10">
        <f t="shared" si="39"/>
        <v>-0.020270362258012653</v>
      </c>
      <c r="P114" s="10">
        <f t="shared" si="40"/>
        <v>0.005053388159551697</v>
      </c>
      <c r="Q114">
        <f t="shared" si="41"/>
        <v>0.4732531090295281</v>
      </c>
      <c r="R114" s="4">
        <f t="shared" si="42"/>
        <v>0.24965109607440872</v>
      </c>
    </row>
    <row r="115" spans="1:18" ht="12.75">
      <c r="A115">
        <f t="shared" si="43"/>
        <v>84</v>
      </c>
      <c r="B115" s="4">
        <f t="shared" si="44"/>
        <v>0.5186789701426858</v>
      </c>
      <c r="C115" s="4">
        <f t="shared" si="45"/>
        <v>0.20422523496125097</v>
      </c>
      <c r="D115" s="3">
        <f t="shared" si="46"/>
        <v>0.2770957948960632</v>
      </c>
      <c r="F115" s="3">
        <f t="shared" si="47"/>
        <v>1.4626377107939843</v>
      </c>
      <c r="G115" s="3">
        <f t="shared" si="48"/>
        <v>1.2942205845006947</v>
      </c>
      <c r="H115" s="3">
        <f t="shared" si="49"/>
        <v>1.3647781456361292</v>
      </c>
      <c r="I115" s="9">
        <f t="shared" si="50"/>
        <v>1.4011262096096395</v>
      </c>
      <c r="J115" s="8">
        <f t="shared" si="34"/>
        <v>0.5414497397331821</v>
      </c>
      <c r="K115" s="8">
        <f t="shared" si="35"/>
        <v>0.18864289394385156</v>
      </c>
      <c r="L115" s="8">
        <f t="shared" si="36"/>
        <v>0.2699073663229663</v>
      </c>
      <c r="M115" s="8">
        <f t="shared" si="37"/>
        <v>1</v>
      </c>
      <c r="N115" s="10">
        <f t="shared" si="38"/>
        <v>0.022770769590496287</v>
      </c>
      <c r="O115" s="10">
        <f t="shared" si="39"/>
        <v>-0.015582341017399415</v>
      </c>
      <c r="P115" s="10">
        <f t="shared" si="40"/>
        <v>-0.007188428573096872</v>
      </c>
      <c r="Q115">
        <f t="shared" si="41"/>
        <v>0.48181071460098224</v>
      </c>
      <c r="R115" s="4">
        <f t="shared" si="42"/>
        <v>0.24828191907605146</v>
      </c>
    </row>
    <row r="116" spans="1:18" ht="12.75">
      <c r="A116">
        <f t="shared" si="43"/>
        <v>85</v>
      </c>
      <c r="B116" s="4">
        <f t="shared" si="44"/>
        <v>0.5414497397331821</v>
      </c>
      <c r="C116" s="4">
        <f t="shared" si="45"/>
        <v>0.18864289394385156</v>
      </c>
      <c r="D116" s="3">
        <f t="shared" si="46"/>
        <v>0.2699073663229663</v>
      </c>
      <c r="F116" s="3">
        <f t="shared" si="47"/>
        <v>1.4553055136494255</v>
      </c>
      <c r="G116" s="3">
        <f t="shared" si="48"/>
        <v>1.3194602948890075</v>
      </c>
      <c r="H116" s="3">
        <f t="shared" si="49"/>
        <v>1.2995381351142392</v>
      </c>
      <c r="I116" s="9">
        <f t="shared" si="50"/>
        <v>1.3876365155545598</v>
      </c>
      <c r="J116" s="8">
        <f t="shared" si="34"/>
        <v>0.5678538887994291</v>
      </c>
      <c r="K116" s="8">
        <f t="shared" si="35"/>
        <v>0.17937464579648668</v>
      </c>
      <c r="L116" s="8">
        <f t="shared" si="36"/>
        <v>0.25277146540408424</v>
      </c>
      <c r="M116" s="8">
        <f t="shared" si="37"/>
        <v>1</v>
      </c>
      <c r="N116" s="10">
        <f t="shared" si="38"/>
        <v>0.026404149066246996</v>
      </c>
      <c r="O116" s="10">
        <f t="shared" si="39"/>
        <v>-0.009268248147364877</v>
      </c>
      <c r="P116" s="10">
        <f t="shared" si="40"/>
        <v>-0.017135900918882063</v>
      </c>
      <c r="Q116">
        <f t="shared" si="41"/>
        <v>0.5018326848211211</v>
      </c>
      <c r="R116" s="4">
        <f t="shared" si="42"/>
        <v>0.24539584977479467</v>
      </c>
    </row>
    <row r="117" spans="1:18" ht="12.75">
      <c r="A117">
        <f t="shared" si="43"/>
        <v>86</v>
      </c>
      <c r="B117" s="4">
        <f t="shared" si="44"/>
        <v>0.5678538887994291</v>
      </c>
      <c r="C117" s="4">
        <f t="shared" si="45"/>
        <v>0.17937464579648668</v>
      </c>
      <c r="D117" s="3">
        <f t="shared" si="46"/>
        <v>0.25277146540408424</v>
      </c>
      <c r="F117" s="3">
        <f t="shared" si="47"/>
        <v>1.4378268947121657</v>
      </c>
      <c r="G117" s="3">
        <f t="shared" si="48"/>
        <v>1.357325389339753</v>
      </c>
      <c r="H117" s="3">
        <f t="shared" si="49"/>
        <v>1.2530177443067134</v>
      </c>
      <c r="I117" s="9">
        <f t="shared" si="50"/>
        <v>1.376672485931835</v>
      </c>
      <c r="J117" s="8">
        <f t="shared" si="34"/>
        <v>0.5930790379892417</v>
      </c>
      <c r="K117" s="8">
        <f t="shared" si="35"/>
        <v>0.1768538003275325</v>
      </c>
      <c r="L117" s="8">
        <f t="shared" si="36"/>
        <v>0.2300671616832259</v>
      </c>
      <c r="M117" s="8">
        <f t="shared" si="37"/>
        <v>1</v>
      </c>
      <c r="N117" s="10">
        <f t="shared" si="38"/>
        <v>0.025225149189812557</v>
      </c>
      <c r="O117" s="10">
        <f t="shared" si="39"/>
        <v>-0.002520845468954175</v>
      </c>
      <c r="P117" s="10">
        <f t="shared" si="40"/>
        <v>-0.022704303720858326</v>
      </c>
      <c r="Q117">
        <f t="shared" si="41"/>
        <v>0.5285965456297769</v>
      </c>
      <c r="R117" s="4">
        <f t="shared" si="42"/>
        <v>0.2413362926869972</v>
      </c>
    </row>
    <row r="118" spans="1:18" ht="12.75">
      <c r="A118">
        <f t="shared" si="43"/>
        <v>87</v>
      </c>
      <c r="B118" s="4">
        <f t="shared" si="44"/>
        <v>0.5930790379892417</v>
      </c>
      <c r="C118" s="4">
        <f t="shared" si="45"/>
        <v>0.1768538003275325</v>
      </c>
      <c r="D118" s="3">
        <f t="shared" si="46"/>
        <v>0.2300671616832259</v>
      </c>
      <c r="F118" s="3">
        <f t="shared" si="47"/>
        <v>1.4146685049168906</v>
      </c>
      <c r="G118" s="3">
        <f t="shared" si="48"/>
        <v>1.3996876134268819</v>
      </c>
      <c r="H118" s="3">
        <f t="shared" si="49"/>
        <v>1.2295386562905877</v>
      </c>
      <c r="I118" s="9">
        <f t="shared" si="50"/>
        <v>1.3694267785082896</v>
      </c>
      <c r="J118" s="8">
        <f t="shared" si="34"/>
        <v>0.6126725788754608</v>
      </c>
      <c r="K118" s="8">
        <f t="shared" si="35"/>
        <v>0.18076181771146796</v>
      </c>
      <c r="L118" s="8">
        <f t="shared" si="36"/>
        <v>0.20656560341307115</v>
      </c>
      <c r="M118" s="8">
        <f t="shared" si="37"/>
        <v>0.9999999999999999</v>
      </c>
      <c r="N118" s="10">
        <f t="shared" si="38"/>
        <v>0.01959354088621912</v>
      </c>
      <c r="O118" s="10">
        <f t="shared" si="39"/>
        <v>0.003908017383935453</v>
      </c>
      <c r="P118" s="10">
        <f t="shared" si="40"/>
        <v>-0.023501558270154765</v>
      </c>
      <c r="Q118">
        <f t="shared" si="41"/>
        <v>0.5561295066173757</v>
      </c>
      <c r="R118" s="4">
        <f t="shared" si="42"/>
        <v>0.23730488996955312</v>
      </c>
    </row>
    <row r="119" spans="1:18" ht="12.75">
      <c r="A119">
        <f t="shared" si="43"/>
        <v>88</v>
      </c>
      <c r="B119" s="4">
        <f t="shared" si="44"/>
        <v>0.6126725788754608</v>
      </c>
      <c r="C119" s="4">
        <f t="shared" si="45"/>
        <v>0.18076181771146796</v>
      </c>
      <c r="D119" s="3">
        <f t="shared" si="46"/>
        <v>0.20656560341307115</v>
      </c>
      <c r="F119" s="3">
        <f t="shared" si="47"/>
        <v>1.3906969154813325</v>
      </c>
      <c r="G119" s="3">
        <f t="shared" si="48"/>
        <v>1.438323468565798</v>
      </c>
      <c r="H119" s="3">
        <f t="shared" si="49"/>
        <v>1.2307180692996822</v>
      </c>
      <c r="I119" s="9">
        <f t="shared" si="50"/>
        <v>1.3662598508933725</v>
      </c>
      <c r="J119" s="8">
        <f t="shared" si="34"/>
        <v>0.6236309038027883</v>
      </c>
      <c r="K119" s="8">
        <f t="shared" si="35"/>
        <v>0.19029613178269986</v>
      </c>
      <c r="L119" s="8">
        <f t="shared" si="36"/>
        <v>0.18607296441451185</v>
      </c>
      <c r="M119" s="8">
        <f t="shared" si="37"/>
        <v>1</v>
      </c>
      <c r="N119" s="10">
        <f t="shared" si="38"/>
        <v>0.010958324927327512</v>
      </c>
      <c r="O119" s="10">
        <f t="shared" si="39"/>
        <v>0.009534314071231897</v>
      </c>
      <c r="P119" s="10">
        <f t="shared" si="40"/>
        <v>-0.0204926389985593</v>
      </c>
      <c r="Q119">
        <f t="shared" si="41"/>
        <v>0.5792116359605824</v>
      </c>
      <c r="R119" s="4">
        <f t="shared" si="42"/>
        <v>0.23471539962490573</v>
      </c>
    </row>
    <row r="120" spans="1:18" ht="12.75">
      <c r="A120">
        <f t="shared" si="43"/>
        <v>89</v>
      </c>
      <c r="B120" s="4">
        <f t="shared" si="44"/>
        <v>0.6236309038027883</v>
      </c>
      <c r="C120" s="4">
        <f t="shared" si="45"/>
        <v>0.19029613178269986</v>
      </c>
      <c r="D120" s="3">
        <f t="shared" si="46"/>
        <v>0.18607296441451185</v>
      </c>
      <c r="F120" s="3">
        <f t="shared" si="47"/>
        <v>1.3697944237028021</v>
      </c>
      <c r="G120" s="3">
        <f t="shared" si="48"/>
        <v>1.4671114368092526</v>
      </c>
      <c r="H120" s="3">
        <f t="shared" si="49"/>
        <v>1.2557016539190635</v>
      </c>
      <c r="I120" s="9">
        <f t="shared" si="50"/>
        <v>1.3670838949616835</v>
      </c>
      <c r="J120" s="8">
        <f t="shared" si="34"/>
        <v>0.6248673820429586</v>
      </c>
      <c r="K120" s="8">
        <f t="shared" si="35"/>
        <v>0.20421982319291726</v>
      </c>
      <c r="L120" s="8">
        <f t="shared" si="36"/>
        <v>0.1709127947641241</v>
      </c>
      <c r="M120" s="8">
        <f t="shared" si="37"/>
        <v>0.9999999999999999</v>
      </c>
      <c r="N120" s="10">
        <f t="shared" si="38"/>
        <v>0.0012364782401702579</v>
      </c>
      <c r="O120" s="10">
        <f t="shared" si="39"/>
        <v>0.013923691410217404</v>
      </c>
      <c r="P120" s="10">
        <f t="shared" si="40"/>
        <v>-0.015160169650387745</v>
      </c>
      <c r="Q120">
        <f t="shared" si="41"/>
        <v>0.594679068334138</v>
      </c>
      <c r="R120" s="4">
        <f t="shared" si="42"/>
        <v>0.2344081369017379</v>
      </c>
    </row>
    <row r="121" spans="1:18" ht="12.75">
      <c r="A121">
        <f t="shared" si="43"/>
        <v>90</v>
      </c>
      <c r="B121" s="4">
        <f t="shared" si="44"/>
        <v>0.6248673820429586</v>
      </c>
      <c r="C121" s="4">
        <f t="shared" si="45"/>
        <v>0.20421982319291726</v>
      </c>
      <c r="D121" s="3">
        <f t="shared" si="46"/>
        <v>0.1709127947641241</v>
      </c>
      <c r="F121" s="3">
        <f t="shared" si="47"/>
        <v>1.3543310506594064</v>
      </c>
      <c r="G121" s="3">
        <f t="shared" si="48"/>
        <v>1.4829121051498175</v>
      </c>
      <c r="H121" s="3">
        <f t="shared" si="49"/>
        <v>1.3010471855427808</v>
      </c>
      <c r="I121" s="9">
        <f t="shared" si="50"/>
        <v>1.3714829565704796</v>
      </c>
      <c r="J121" s="8">
        <f t="shared" si="34"/>
        <v>0.6170527267515067</v>
      </c>
      <c r="K121" s="8">
        <f t="shared" si="35"/>
        <v>0.22081211179000873</v>
      </c>
      <c r="L121" s="8">
        <f t="shared" si="36"/>
        <v>0.16213516145848464</v>
      </c>
      <c r="M121" s="8">
        <f t="shared" si="37"/>
        <v>1</v>
      </c>
      <c r="N121" s="10">
        <f t="shared" si="38"/>
        <v>-0.007814655291451866</v>
      </c>
      <c r="O121" s="10">
        <f t="shared" si="39"/>
        <v>0.01659228859709147</v>
      </c>
      <c r="P121" s="10">
        <f t="shared" si="40"/>
        <v>-0.008777633305639465</v>
      </c>
      <c r="Q121">
        <f t="shared" si="41"/>
        <v>0.6015661793814783</v>
      </c>
      <c r="R121" s="4">
        <f t="shared" si="42"/>
        <v>0.23629865916003712</v>
      </c>
    </row>
    <row r="122" spans="1:18" ht="12.75">
      <c r="A122">
        <f t="shared" si="43"/>
        <v>91</v>
      </c>
      <c r="B122" s="4">
        <f t="shared" si="44"/>
        <v>0.6170527267515067</v>
      </c>
      <c r="C122" s="4">
        <f t="shared" si="45"/>
        <v>0.22081211179000873</v>
      </c>
      <c r="D122" s="3">
        <f t="shared" si="46"/>
        <v>0.16213516145848464</v>
      </c>
      <c r="F122" s="3">
        <f t="shared" si="47"/>
        <v>1.3453778646876542</v>
      </c>
      <c r="G122" s="3">
        <f t="shared" si="48"/>
        <v>1.4852361286562659</v>
      </c>
      <c r="H122" s="3">
        <f t="shared" si="49"/>
        <v>1.360656453974025</v>
      </c>
      <c r="I122" s="9">
        <f t="shared" si="50"/>
        <v>1.3787374598466515</v>
      </c>
      <c r="J122" s="8">
        <f t="shared" si="34"/>
        <v>0.6021226695392545</v>
      </c>
      <c r="K122" s="8">
        <f t="shared" si="35"/>
        <v>0.2378684380649844</v>
      </c>
      <c r="L122" s="8">
        <f t="shared" si="36"/>
        <v>0.160008892395761</v>
      </c>
      <c r="M122" s="8">
        <f t="shared" si="37"/>
        <v>0.9999999999999999</v>
      </c>
      <c r="N122" s="10">
        <f t="shared" si="38"/>
        <v>-0.014930057212252157</v>
      </c>
      <c r="O122" s="10">
        <f t="shared" si="39"/>
        <v>0.017056326274975664</v>
      </c>
      <c r="P122" s="10">
        <f t="shared" si="40"/>
        <v>-0.002126269062723646</v>
      </c>
      <c r="Q122">
        <f t="shared" si="41"/>
        <v>0.6004201472380627</v>
      </c>
      <c r="R122" s="4">
        <f t="shared" si="42"/>
        <v>0.2395709603661763</v>
      </c>
    </row>
    <row r="123" spans="1:18" ht="12.75">
      <c r="A123">
        <f t="shared" si="43"/>
        <v>92</v>
      </c>
      <c r="B123" s="4">
        <f t="shared" si="44"/>
        <v>0.6021226695392545</v>
      </c>
      <c r="C123" s="4">
        <f t="shared" si="45"/>
        <v>0.2378684380649844</v>
      </c>
      <c r="D123" s="3">
        <f t="shared" si="46"/>
        <v>0.160008892395761</v>
      </c>
      <c r="F123" s="3">
        <f t="shared" si="47"/>
        <v>1.343209070243676</v>
      </c>
      <c r="G123" s="3">
        <f t="shared" si="48"/>
        <v>1.475369447760745</v>
      </c>
      <c r="H123" s="3">
        <f t="shared" si="49"/>
        <v>1.4260709282715454</v>
      </c>
      <c r="I123" s="9">
        <f t="shared" si="50"/>
        <v>1.387904486942634</v>
      </c>
      <c r="J123" s="8">
        <f t="shared" si="34"/>
        <v>0.5827321971601143</v>
      </c>
      <c r="K123" s="8">
        <f t="shared" si="35"/>
        <v>0.25285877335891377</v>
      </c>
      <c r="L123" s="8">
        <f t="shared" si="36"/>
        <v>0.1644090294809719</v>
      </c>
      <c r="M123" s="8">
        <f t="shared" si="37"/>
        <v>1</v>
      </c>
      <c r="N123" s="10">
        <f t="shared" si="38"/>
        <v>-0.019390472379140267</v>
      </c>
      <c r="O123" s="10">
        <f t="shared" si="39"/>
        <v>0.014990335293929374</v>
      </c>
      <c r="P123" s="10">
        <f t="shared" si="40"/>
        <v>0.00440013708521092</v>
      </c>
      <c r="Q123">
        <f t="shared" si="41"/>
        <v>0.5924355869659681</v>
      </c>
      <c r="R123" s="4">
        <f t="shared" si="42"/>
        <v>0.24315538355306</v>
      </c>
    </row>
    <row r="124" spans="1:18" ht="12.75">
      <c r="A124">
        <f t="shared" si="43"/>
        <v>93</v>
      </c>
      <c r="B124" s="4">
        <f t="shared" si="44"/>
        <v>0.5827321971601143</v>
      </c>
      <c r="C124" s="4">
        <f t="shared" si="45"/>
        <v>0.25285877335891377</v>
      </c>
      <c r="D124" s="3">
        <f t="shared" si="46"/>
        <v>0.1644090294809719</v>
      </c>
      <c r="F124" s="3">
        <f t="shared" si="47"/>
        <v>1.3476972100705913</v>
      </c>
      <c r="G124" s="3">
        <f t="shared" si="48"/>
        <v>1.455558135925182</v>
      </c>
      <c r="H124" s="3">
        <f t="shared" si="49"/>
        <v>1.4873232215219359</v>
      </c>
      <c r="I124" s="9">
        <f t="shared" si="50"/>
        <v>1.3979265685085542</v>
      </c>
      <c r="J124" s="8">
        <f t="shared" si="34"/>
        <v>0.561793855287318</v>
      </c>
      <c r="K124" s="8">
        <f t="shared" si="35"/>
        <v>0.2632832461259401</v>
      </c>
      <c r="L124" s="8">
        <f t="shared" si="36"/>
        <v>0.174922898586742</v>
      </c>
      <c r="M124" s="8">
        <f t="shared" si="37"/>
        <v>1</v>
      </c>
      <c r="N124" s="10">
        <f t="shared" si="38"/>
        <v>-0.020938341872796307</v>
      </c>
      <c r="O124" s="10">
        <f t="shared" si="39"/>
        <v>0.01042447276702635</v>
      </c>
      <c r="P124" s="10">
        <f t="shared" si="40"/>
        <v>0.010513869105770096</v>
      </c>
      <c r="Q124">
        <f t="shared" si="41"/>
        <v>0.5788955819645281</v>
      </c>
      <c r="R124" s="4">
        <f t="shared" si="42"/>
        <v>0.2461815194487299</v>
      </c>
    </row>
    <row r="125" spans="1:18" ht="12.75">
      <c r="A125">
        <f t="shared" si="43"/>
        <v>94</v>
      </c>
      <c r="B125" s="4">
        <f t="shared" si="44"/>
        <v>0.561793855287318</v>
      </c>
      <c r="C125" s="4">
        <f t="shared" si="45"/>
        <v>0.2632832461259401</v>
      </c>
      <c r="D125" s="3">
        <f t="shared" si="46"/>
        <v>0.174922898586742</v>
      </c>
      <c r="F125" s="3">
        <f t="shared" si="47"/>
        <v>1.3584213565584768</v>
      </c>
      <c r="G125" s="3">
        <f t="shared" si="48"/>
        <v>1.4285354123106075</v>
      </c>
      <c r="H125" s="3">
        <f t="shared" si="49"/>
        <v>1.534391231504471</v>
      </c>
      <c r="I125" s="9">
        <f t="shared" si="50"/>
        <v>1.4076623733454527</v>
      </c>
      <c r="J125" s="8">
        <f t="shared" si="34"/>
        <v>0.5421419123336407</v>
      </c>
      <c r="K125" s="8">
        <f t="shared" si="35"/>
        <v>0.2671872514892422</v>
      </c>
      <c r="L125" s="8">
        <f t="shared" si="36"/>
        <v>0.19067083617711716</v>
      </c>
      <c r="M125" s="8">
        <f t="shared" si="37"/>
        <v>1.0000000000000002</v>
      </c>
      <c r="N125" s="10">
        <f t="shared" si="38"/>
        <v>-0.019651942953677226</v>
      </c>
      <c r="O125" s="10">
        <f t="shared" si="39"/>
        <v>0.003904005363302099</v>
      </c>
      <c r="P125" s="10">
        <f t="shared" si="40"/>
        <v>0.015747937590375155</v>
      </c>
      <c r="Q125">
        <f t="shared" si="41"/>
        <v>0.5611051045980192</v>
      </c>
      <c r="R125" s="4">
        <f t="shared" si="42"/>
        <v>0.24822405922486357</v>
      </c>
    </row>
    <row r="126" spans="1:18" ht="12.75">
      <c r="A126">
        <f t="shared" si="43"/>
        <v>95</v>
      </c>
      <c r="B126" s="4">
        <f t="shared" si="44"/>
        <v>0.5421419123336407</v>
      </c>
      <c r="C126" s="4">
        <f t="shared" si="45"/>
        <v>0.2671872514892422</v>
      </c>
      <c r="D126" s="3">
        <f t="shared" si="46"/>
        <v>0.19067083617711716</v>
      </c>
      <c r="F126" s="3">
        <f t="shared" si="47"/>
        <v>1.3744842529006596</v>
      </c>
      <c r="G126" s="3">
        <f t="shared" si="48"/>
        <v>1.3974281229218692</v>
      </c>
      <c r="H126" s="3">
        <f t="shared" si="49"/>
        <v>1.5591046550292074</v>
      </c>
      <c r="I126" s="9">
        <f t="shared" si="50"/>
        <v>1.415816288919359</v>
      </c>
      <c r="J126" s="8">
        <f t="shared" si="34"/>
        <v>0.5263151209460917</v>
      </c>
      <c r="K126" s="8">
        <f t="shared" si="35"/>
        <v>0.2637171095144333</v>
      </c>
      <c r="L126" s="8">
        <f t="shared" si="36"/>
        <v>0.20996776953947502</v>
      </c>
      <c r="M126" s="8">
        <f t="shared" si="37"/>
        <v>1</v>
      </c>
      <c r="N126" s="10">
        <f t="shared" si="38"/>
        <v>-0.015826791387549055</v>
      </c>
      <c r="O126" s="10">
        <f t="shared" si="39"/>
        <v>-0.003470141974808938</v>
      </c>
      <c r="P126" s="10">
        <f t="shared" si="40"/>
        <v>0.019296933362357854</v>
      </c>
      <c r="Q126">
        <f t="shared" si="41"/>
        <v>0.5407247160509323</v>
      </c>
      <c r="R126" s="4">
        <f t="shared" si="42"/>
        <v>0.24930751440959265</v>
      </c>
    </row>
    <row r="127" spans="1:18" ht="12.75">
      <c r="A127">
        <f t="shared" si="43"/>
        <v>96</v>
      </c>
      <c r="B127" s="4">
        <f t="shared" si="44"/>
        <v>0.5263151209460917</v>
      </c>
      <c r="C127" s="4">
        <f t="shared" si="45"/>
        <v>0.2637171095144333</v>
      </c>
      <c r="D127" s="3">
        <f t="shared" si="46"/>
        <v>0.20996776953947502</v>
      </c>
      <c r="F127" s="3">
        <f t="shared" si="47"/>
        <v>1.3941671249302645</v>
      </c>
      <c r="G127" s="3">
        <f t="shared" si="48"/>
        <v>1.3659135859168061</v>
      </c>
      <c r="H127" s="3">
        <f t="shared" si="49"/>
        <v>1.557114559925119</v>
      </c>
      <c r="I127" s="9">
        <f t="shared" si="50"/>
        <v>1.42092989276613</v>
      </c>
      <c r="J127" s="8">
        <f t="shared" si="34"/>
        <v>0.5164021410995173</v>
      </c>
      <c r="K127" s="8">
        <f t="shared" si="35"/>
        <v>0.2535063725228857</v>
      </c>
      <c r="L127" s="8">
        <f t="shared" si="36"/>
        <v>0.23009148637759705</v>
      </c>
      <c r="M127" s="8">
        <f t="shared" si="37"/>
        <v>1.0000000000000002</v>
      </c>
      <c r="N127" s="10">
        <f t="shared" si="38"/>
        <v>-0.009912979846574355</v>
      </c>
      <c r="O127" s="10">
        <f t="shared" si="39"/>
        <v>-0.010210736991547564</v>
      </c>
      <c r="P127" s="10">
        <f t="shared" si="40"/>
        <v>0.02012371683812203</v>
      </c>
      <c r="Q127">
        <f t="shared" si="41"/>
        <v>0.5201775438550515</v>
      </c>
      <c r="R127" s="4">
        <f t="shared" si="42"/>
        <v>0.24973096976735143</v>
      </c>
    </row>
    <row r="128" spans="1:18" ht="12.75">
      <c r="A128">
        <f t="shared" si="43"/>
        <v>97</v>
      </c>
      <c r="B128" s="4">
        <f t="shared" si="44"/>
        <v>0.5164021410995173</v>
      </c>
      <c r="C128" s="4">
        <f t="shared" si="45"/>
        <v>0.2535063725228857</v>
      </c>
      <c r="D128" s="3">
        <f t="shared" si="46"/>
        <v>0.23009148637759705</v>
      </c>
      <c r="F128" s="3">
        <f t="shared" si="47"/>
        <v>1.4146933161051491</v>
      </c>
      <c r="G128" s="3">
        <f t="shared" si="48"/>
        <v>1.3383223306887015</v>
      </c>
      <c r="H128" s="3">
        <f t="shared" si="49"/>
        <v>1.5292648083910414</v>
      </c>
      <c r="I128" s="9">
        <f t="shared" si="50"/>
        <v>1.4216947095827877</v>
      </c>
      <c r="J128" s="8">
        <f>B128*(F128)/I128</f>
        <v>0.5138590250858173</v>
      </c>
      <c r="K128" s="8">
        <f t="shared" si="35"/>
        <v>0.23864000972390914</v>
      </c>
      <c r="L128" s="8">
        <f t="shared" si="36"/>
        <v>0.24750096519027376</v>
      </c>
      <c r="M128" s="8">
        <f>SUM(J128:L128)</f>
        <v>1.0000000000000002</v>
      </c>
      <c r="N128" s="10">
        <f t="shared" si="38"/>
        <v>-0.002543116013700053</v>
      </c>
      <c r="O128" s="10">
        <f t="shared" si="39"/>
        <v>-0.014866362798976573</v>
      </c>
      <c r="P128" s="10">
        <f t="shared" si="40"/>
        <v>0.01740947881267671</v>
      </c>
      <c r="Q128">
        <f t="shared" si="41"/>
        <v>0.5026911073860557</v>
      </c>
      <c r="R128" s="4">
        <f>1-L128-Q128</f>
        <v>0.24980792742367053</v>
      </c>
    </row>
    <row r="129" spans="1:18" ht="12.75">
      <c r="A129">
        <f t="shared" si="43"/>
        <v>98</v>
      </c>
      <c r="B129" s="4">
        <f t="shared" si="44"/>
        <v>0.5138590250858173</v>
      </c>
      <c r="C129" s="4">
        <f t="shared" si="45"/>
        <v>0.23864000972390914</v>
      </c>
      <c r="D129" s="3">
        <f t="shared" si="46"/>
        <v>0.24750096519027376</v>
      </c>
      <c r="F129" s="3">
        <f t="shared" si="47"/>
        <v>1.4324509844940794</v>
      </c>
      <c r="G129" s="3">
        <f t="shared" si="48"/>
        <v>1.3192787770777563</v>
      </c>
      <c r="H129" s="3">
        <f t="shared" si="49"/>
        <v>1.481583017134649</v>
      </c>
      <c r="I129" s="9">
        <f>B129*F129+C129*G129+D129*H129</f>
        <v>1.417603793316073</v>
      </c>
      <c r="J129" s="8">
        <f>B129*(F129)/I129</f>
        <v>0.5192408978065063</v>
      </c>
      <c r="K129" s="8">
        <f t="shared" si="35"/>
        <v>0.22208793576512864</v>
      </c>
      <c r="L129" s="8">
        <f t="shared" si="36"/>
        <v>0.258671166428365</v>
      </c>
      <c r="M129" s="8">
        <f>SUM(J129:L129)</f>
        <v>1</v>
      </c>
      <c r="N129" s="10">
        <f t="shared" si="38"/>
        <v>0.005381872720689018</v>
      </c>
      <c r="O129" s="10">
        <f t="shared" si="39"/>
        <v>-0.0165520739587805</v>
      </c>
      <c r="P129" s="10">
        <f t="shared" si="40"/>
        <v>0.01117020123809126</v>
      </c>
      <c r="Q129">
        <f t="shared" si="41"/>
        <v>0.49169904572003537</v>
      </c>
      <c r="R129" s="4">
        <f>1-L129-Q129</f>
        <v>0.24962978785159967</v>
      </c>
    </row>
    <row r="130" spans="1:18" ht="12.75">
      <c r="A130">
        <f t="shared" si="43"/>
        <v>99</v>
      </c>
      <c r="B130" s="4">
        <f t="shared" si="44"/>
        <v>0.5192408978065063</v>
      </c>
      <c r="C130" s="4">
        <f t="shared" si="45"/>
        <v>0.22208793576512864</v>
      </c>
      <c r="D130" s="3">
        <f t="shared" si="46"/>
        <v>0.258671166428365</v>
      </c>
      <c r="F130" s="3">
        <f t="shared" si="47"/>
        <v>1.4438445897569323</v>
      </c>
      <c r="G130" s="3">
        <f t="shared" si="48"/>
        <v>1.3126709886446921</v>
      </c>
      <c r="H130" s="3">
        <f t="shared" si="49"/>
        <v>1.4235665286986718</v>
      </c>
      <c r="I130" s="9">
        <f>B130*F130+C130*G130+D130*H130</f>
        <v>1.4094671657521904</v>
      </c>
      <c r="J130" s="8">
        <f>B130*(F130)/I130</f>
        <v>0.5319053748076225</v>
      </c>
      <c r="K130" s="8">
        <f t="shared" si="35"/>
        <v>0.20683588613523346</v>
      </c>
      <c r="L130" s="8">
        <f t="shared" si="36"/>
        <v>0.26125873905714414</v>
      </c>
      <c r="M130" s="8">
        <f>SUM(J130:L130)</f>
        <v>1</v>
      </c>
      <c r="N130" s="10">
        <f t="shared" si="38"/>
        <v>0.01266447700111617</v>
      </c>
      <c r="O130" s="10">
        <f t="shared" si="39"/>
        <v>-0.015252049629895181</v>
      </c>
      <c r="P130" s="10">
        <f t="shared" si="40"/>
        <v>0.0025875726287791223</v>
      </c>
      <c r="Q130">
        <f t="shared" si="41"/>
        <v>0.4897592138844708</v>
      </c>
      <c r="R130" s="4">
        <f>1-L130-Q130</f>
        <v>0.24898204705838506</v>
      </c>
    </row>
    <row r="131" spans="1:18" ht="12.75">
      <c r="A131">
        <f t="shared" si="43"/>
        <v>100</v>
      </c>
      <c r="B131" s="4">
        <f t="shared" si="44"/>
        <v>0.5319053748076225</v>
      </c>
      <c r="C131" s="4">
        <f t="shared" si="45"/>
        <v>0.20683588613523346</v>
      </c>
      <c r="D131" s="3">
        <f t="shared" si="46"/>
        <v>0.26125873905714414</v>
      </c>
      <c r="F131" s="3">
        <f t="shared" si="47"/>
        <v>1.446483913838287</v>
      </c>
      <c r="G131" s="3">
        <f t="shared" si="48"/>
        <v>1.320274511787268</v>
      </c>
      <c r="H131" s="3">
        <f t="shared" si="49"/>
        <v>1.3654835582230493</v>
      </c>
      <c r="I131" s="9">
        <f>B131*F131+C131*G131+D131*H131</f>
        <v>1.3992172295552492</v>
      </c>
      <c r="J131" s="8">
        <f>B131*(F131)/I131</f>
        <v>0.5498735665139768</v>
      </c>
      <c r="K131" s="8">
        <f t="shared" si="35"/>
        <v>0.19516637075294072</v>
      </c>
      <c r="L131" s="8">
        <f t="shared" si="36"/>
        <v>0.2549600627330826</v>
      </c>
      <c r="M131" s="8">
        <f>SUM(J131:L131)</f>
        <v>1</v>
      </c>
      <c r="N131" s="10">
        <f t="shared" si="38"/>
        <v>0.01796819170635433</v>
      </c>
      <c r="O131" s="10">
        <f t="shared" si="39"/>
        <v>-0.011669515382292744</v>
      </c>
      <c r="P131" s="10">
        <f t="shared" si="40"/>
        <v>-0.006298676324061558</v>
      </c>
      <c r="Q131">
        <f t="shared" si="41"/>
        <v>0.4975273099037416</v>
      </c>
      <c r="R131" s="4">
        <f>1-L131-Q131</f>
        <v>0.2475126273631758</v>
      </c>
    </row>
  </sheetData>
  <printOptions gridLines="1"/>
  <pageMargins left="0.75" right="0.75" top="1" bottom="1" header="0.5" footer="0.5"/>
  <pageSetup horizontalDpi="600" verticalDpi="600" orientation="landscape" r:id="rId2"/>
  <headerFooter alignWithMargins="0">
    <oddHeader>&amp;C&amp;F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F9" sqref="F9"/>
    </sheetView>
  </sheetViews>
  <sheetFormatPr defaultColWidth="9.00390625" defaultRowHeight="12.75"/>
  <sheetData>
    <row r="1" ht="12.75">
      <c r="A1" s="5" t="s">
        <v>43</v>
      </c>
    </row>
    <row r="2" spans="2:6" ht="12.75">
      <c r="B2" s="5" t="s">
        <v>16</v>
      </c>
      <c r="C2" s="5" t="s">
        <v>44</v>
      </c>
      <c r="D2" s="5" t="s">
        <v>45</v>
      </c>
      <c r="F2" s="5" t="s">
        <v>62</v>
      </c>
    </row>
    <row r="3" spans="1:8" ht="12.75">
      <c r="A3" s="5" t="s">
        <v>16</v>
      </c>
      <c r="B3">
        <v>1</v>
      </c>
      <c r="C3">
        <v>4.453846153846153</v>
      </c>
      <c r="D3">
        <v>5.091458434226976</v>
      </c>
      <c r="F3" t="s">
        <v>63</v>
      </c>
      <c r="G3" t="s">
        <v>64</v>
      </c>
      <c r="H3" t="s">
        <v>65</v>
      </c>
    </row>
    <row r="4" spans="1:7" ht="12.75">
      <c r="A4" s="5" t="s">
        <v>44</v>
      </c>
      <c r="B4">
        <v>1.2314225053078556</v>
      </c>
      <c r="C4">
        <v>1</v>
      </c>
      <c r="D4">
        <v>17.79631443565792</v>
      </c>
      <c r="F4" t="s">
        <v>57</v>
      </c>
      <c r="G4" t="s">
        <v>66</v>
      </c>
    </row>
    <row r="5" spans="1:6" ht="12.75">
      <c r="A5" s="5" t="s">
        <v>45</v>
      </c>
      <c r="B5">
        <v>1.39171974522293</v>
      </c>
      <c r="C5">
        <v>3.7442489851150187</v>
      </c>
      <c r="D5">
        <v>1</v>
      </c>
      <c r="F5" t="s">
        <v>67</v>
      </c>
    </row>
    <row r="8" ht="12.75">
      <c r="A8" s="5" t="s">
        <v>46</v>
      </c>
    </row>
    <row r="9" spans="2:4" ht="12.75">
      <c r="B9" s="32" t="s">
        <v>47</v>
      </c>
      <c r="C9" s="32" t="s">
        <v>48</v>
      </c>
      <c r="D9" s="32" t="s">
        <v>49</v>
      </c>
    </row>
    <row r="10" spans="1:4" ht="12.75">
      <c r="A10" s="32" t="s">
        <v>47</v>
      </c>
      <c r="B10" s="31">
        <v>1</v>
      </c>
      <c r="C10" s="31">
        <v>0</v>
      </c>
      <c r="D10" s="31">
        <v>7.076923076923077</v>
      </c>
    </row>
    <row r="11" spans="1:4" ht="12.75">
      <c r="A11" s="32" t="s">
        <v>48</v>
      </c>
      <c r="B11" s="31">
        <v>2.6086956521739126</v>
      </c>
      <c r="C11" s="31">
        <v>1</v>
      </c>
      <c r="D11" s="31">
        <v>2.3076923076923075</v>
      </c>
    </row>
    <row r="12" spans="1:4" ht="12.75">
      <c r="A12" s="32" t="s">
        <v>49</v>
      </c>
      <c r="B12" s="31">
        <v>1.434782608695652</v>
      </c>
      <c r="C12" s="31">
        <v>1.3333333333333335</v>
      </c>
      <c r="D12" s="31">
        <v>1</v>
      </c>
    </row>
    <row r="15" ht="12.75">
      <c r="A15" s="5" t="s">
        <v>50</v>
      </c>
    </row>
    <row r="16" spans="2:4" ht="12.75">
      <c r="B16" s="5" t="s">
        <v>51</v>
      </c>
      <c r="C16" s="5" t="s">
        <v>52</v>
      </c>
      <c r="D16" s="5" t="s">
        <v>53</v>
      </c>
    </row>
    <row r="17" spans="1:4" ht="12.75">
      <c r="A17" s="5" t="s">
        <v>51</v>
      </c>
      <c r="B17">
        <v>1</v>
      </c>
      <c r="C17">
        <v>0.9385766053051166</v>
      </c>
      <c r="D17">
        <v>0.8464284570049785</v>
      </c>
    </row>
    <row r="18" spans="1:4" ht="12.75">
      <c r="A18" s="5" t="s">
        <v>52</v>
      </c>
      <c r="B18">
        <v>0.8883731510880507</v>
      </c>
      <c r="C18">
        <v>1</v>
      </c>
      <c r="D18">
        <v>1.0326340631965385</v>
      </c>
    </row>
    <row r="19" spans="1:4" ht="12.75">
      <c r="A19" s="5" t="s">
        <v>53</v>
      </c>
      <c r="B19">
        <v>0.9998059158301559</v>
      </c>
      <c r="C19">
        <v>1.0828172592496355</v>
      </c>
      <c r="D19">
        <v>1</v>
      </c>
    </row>
    <row r="22" ht="12.75">
      <c r="A22" s="5" t="s">
        <v>54</v>
      </c>
    </row>
    <row r="23" spans="2:6" ht="12.75">
      <c r="B23" s="5" t="s">
        <v>2</v>
      </c>
      <c r="C23" s="5" t="s">
        <v>3</v>
      </c>
      <c r="D23" s="5" t="s">
        <v>4</v>
      </c>
      <c r="F23" s="5" t="s">
        <v>61</v>
      </c>
    </row>
    <row r="24" spans="1:7" ht="12.75">
      <c r="A24" s="5" t="s">
        <v>2</v>
      </c>
      <c r="B24">
        <v>1</v>
      </c>
      <c r="C24">
        <v>0.69</v>
      </c>
      <c r="D24">
        <v>3</v>
      </c>
      <c r="F24" t="s">
        <v>55</v>
      </c>
      <c r="G24" t="s">
        <v>56</v>
      </c>
    </row>
    <row r="25" spans="1:6" ht="12.75">
      <c r="A25" s="5" t="s">
        <v>3</v>
      </c>
      <c r="B25">
        <v>2.3</v>
      </c>
      <c r="C25">
        <v>1</v>
      </c>
      <c r="D25">
        <v>0.34</v>
      </c>
      <c r="F25" t="s">
        <v>57</v>
      </c>
    </row>
    <row r="26" spans="1:8" ht="12.75">
      <c r="A26" s="5" t="s">
        <v>4</v>
      </c>
      <c r="B26">
        <v>1.32</v>
      </c>
      <c r="C26">
        <v>1.32</v>
      </c>
      <c r="D26">
        <v>1</v>
      </c>
      <c r="F26" t="s">
        <v>58</v>
      </c>
      <c r="G26" t="s">
        <v>59</v>
      </c>
      <c r="H26" t="s">
        <v>60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Alexis Chaine</cp:lastModifiedBy>
  <dcterms:created xsi:type="dcterms:W3CDTF">2007-11-06T10:11:05Z</dcterms:created>
  <dcterms:modified xsi:type="dcterms:W3CDTF">2007-11-06T22:02:30Z</dcterms:modified>
  <cp:category/>
  <cp:version/>
  <cp:contentType/>
  <cp:contentStatus/>
</cp:coreProperties>
</file>